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13_ncr:1_{162F2834-B3E9-4607-860E-F976062BA17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oznam" sheetId="1" r:id="rId1"/>
    <sheet name="Hárok1" sheetId="2" r:id="rId2"/>
  </sheets>
  <definedNames>
    <definedName name="__xlfn_IFERROR">#N/A</definedName>
    <definedName name="Excel_BuiltIn__FilterDatabase_1">Zoznam!$A$5:$AM$23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24" i="1" l="1"/>
  <c r="AH24" i="1"/>
  <c r="AB24" i="1"/>
  <c r="Z24" i="1"/>
  <c r="X24" i="1"/>
  <c r="V24" i="1"/>
  <c r="T24" i="1"/>
  <c r="AI23" i="1"/>
  <c r="AH23" i="1"/>
  <c r="AB23" i="1"/>
  <c r="Z23" i="1"/>
  <c r="X23" i="1"/>
  <c r="V23" i="1"/>
  <c r="T23" i="1"/>
  <c r="AN25" i="1"/>
  <c r="AL25" i="1"/>
  <c r="AK25" i="1"/>
  <c r="AJ25" i="1"/>
  <c r="AI25" i="1"/>
  <c r="AH25" i="1"/>
  <c r="AN24" i="1"/>
  <c r="AL24" i="1"/>
  <c r="AK24" i="1"/>
  <c r="AJ24" i="1"/>
  <c r="AN23" i="1"/>
  <c r="AL23" i="1"/>
  <c r="AK23" i="1"/>
  <c r="AJ23" i="1"/>
  <c r="AN22" i="1"/>
  <c r="AL22" i="1"/>
  <c r="AK22" i="1"/>
  <c r="AJ22" i="1"/>
  <c r="AI22" i="1"/>
  <c r="AH22" i="1"/>
  <c r="AN21" i="1"/>
  <c r="AL21" i="1"/>
  <c r="AK21" i="1"/>
  <c r="AJ21" i="1"/>
  <c r="AI21" i="1"/>
  <c r="AH21" i="1"/>
  <c r="T21" i="1"/>
  <c r="V21" i="1"/>
  <c r="X21" i="1"/>
  <c r="Z21" i="1"/>
  <c r="AB21" i="1"/>
  <c r="T22" i="1"/>
  <c r="V22" i="1"/>
  <c r="X22" i="1"/>
  <c r="Z22" i="1"/>
  <c r="AB22" i="1"/>
  <c r="T25" i="1"/>
  <c r="V25" i="1"/>
  <c r="X25" i="1"/>
  <c r="Z25" i="1"/>
  <c r="AB25" i="1"/>
  <c r="T8" i="1"/>
  <c r="V8" i="1"/>
  <c r="X8" i="1"/>
  <c r="Z8" i="1"/>
  <c r="AB8" i="1"/>
  <c r="T9" i="1"/>
  <c r="V9" i="1"/>
  <c r="X9" i="1"/>
  <c r="Z9" i="1"/>
  <c r="AB9" i="1"/>
  <c r="T10" i="1"/>
  <c r="V10" i="1"/>
  <c r="X10" i="1"/>
  <c r="Z10" i="1"/>
  <c r="AB10" i="1"/>
  <c r="T11" i="1"/>
  <c r="V11" i="1"/>
  <c r="X11" i="1"/>
  <c r="Z11" i="1"/>
  <c r="AB11" i="1"/>
  <c r="T12" i="1"/>
  <c r="V12" i="1"/>
  <c r="X12" i="1"/>
  <c r="Z12" i="1"/>
  <c r="AB12" i="1"/>
  <c r="AN12" i="1"/>
  <c r="AN9" i="1"/>
  <c r="AV25" i="1"/>
  <c r="AM25" i="1" s="1"/>
  <c r="AV24" i="1"/>
  <c r="AM24" i="1" s="1"/>
  <c r="AV23" i="1"/>
  <c r="AT23" i="1" s="1"/>
  <c r="AV8" i="1"/>
  <c r="AM8" i="1" s="1"/>
  <c r="AL12" i="1"/>
  <c r="AK12" i="1"/>
  <c r="AJ12" i="1"/>
  <c r="AI12" i="1"/>
  <c r="AH12" i="1"/>
  <c r="AN11" i="1"/>
  <c r="AL11" i="1"/>
  <c r="AK11" i="1"/>
  <c r="AJ11" i="1"/>
  <c r="AI11" i="1"/>
  <c r="AH11" i="1"/>
  <c r="AN10" i="1"/>
  <c r="AL10" i="1"/>
  <c r="AK10" i="1"/>
  <c r="AJ10" i="1"/>
  <c r="AI10" i="1"/>
  <c r="AH10" i="1"/>
  <c r="AL9" i="1"/>
  <c r="AK9" i="1"/>
  <c r="AJ9" i="1"/>
  <c r="AI9" i="1"/>
  <c r="AH9" i="1"/>
  <c r="AV22" i="1"/>
  <c r="AT22" i="1" s="1"/>
  <c r="AV21" i="1"/>
  <c r="AM21" i="1" s="1"/>
  <c r="AV12" i="1"/>
  <c r="AM12" i="1" s="1"/>
  <c r="AV11" i="1"/>
  <c r="AT11" i="1" s="1"/>
  <c r="AV10" i="1"/>
  <c r="AT10" i="1" s="1"/>
  <c r="AV9" i="1"/>
  <c r="AT9" i="1" s="1"/>
  <c r="AM20" i="1"/>
  <c r="AM18" i="1"/>
  <c r="AM13" i="1"/>
  <c r="AN8" i="1"/>
  <c r="AL8" i="1"/>
  <c r="AK8" i="1"/>
  <c r="AJ8" i="1"/>
  <c r="AI8" i="1"/>
  <c r="AH8" i="1"/>
  <c r="AM22" i="1" l="1"/>
  <c r="AO22" i="1" s="1"/>
  <c r="AU23" i="1"/>
  <c r="AM23" i="1"/>
  <c r="AO23" i="1"/>
  <c r="AO25" i="1"/>
  <c r="AO24" i="1"/>
  <c r="AO21" i="1"/>
  <c r="AU25" i="1"/>
  <c r="AU24" i="1"/>
  <c r="AT21" i="1"/>
  <c r="AT24" i="1"/>
  <c r="AT12" i="1"/>
  <c r="AM9" i="1"/>
  <c r="AM10" i="1"/>
  <c r="AO10" i="1" s="1"/>
  <c r="AT25" i="1"/>
  <c r="AU21" i="1"/>
  <c r="AU22" i="1"/>
  <c r="AU10" i="1"/>
  <c r="AM11" i="1"/>
  <c r="AO11" i="1" s="1"/>
  <c r="AU11" i="1"/>
  <c r="AU9" i="1"/>
  <c r="AO12" i="1"/>
  <c r="AO9" i="1"/>
  <c r="AU12" i="1"/>
  <c r="AM19" i="1"/>
  <c r="AM16" i="1"/>
  <c r="AU8" i="1"/>
  <c r="AO8" i="1" l="1"/>
  <c r="AO15" i="1" s="1"/>
  <c r="AT8" i="1"/>
</calcChain>
</file>

<file path=xl/sharedStrings.xml><?xml version="1.0" encoding="utf-8"?>
<sst xmlns="http://schemas.openxmlformats.org/spreadsheetml/2006/main" count="133" uniqueCount="106">
  <si>
    <t>P.č.</t>
  </si>
  <si>
    <t>PRIEZVISKO</t>
  </si>
  <si>
    <t>MENO</t>
  </si>
  <si>
    <t>Dátum narodenia</t>
  </si>
  <si>
    <t>Bydlisko</t>
  </si>
  <si>
    <t>Kontakt</t>
  </si>
  <si>
    <t>Číslo OP/pasu</t>
  </si>
  <si>
    <t>STRAVOVANIE</t>
  </si>
  <si>
    <t>Súhlas so zaslanim osobných údajov: (meno, priezvisko, tel.č.)  účastníkom stretnutia pre potrebu dohodnutia spoločnej  dopravy</t>
  </si>
  <si>
    <t>ÚHRADA v €</t>
  </si>
  <si>
    <t>Letný kurz mám: rok, organizátor</t>
  </si>
  <si>
    <t>Mesto</t>
  </si>
  <si>
    <t>PSČ</t>
  </si>
  <si>
    <t>Ulica, č.domu</t>
  </si>
  <si>
    <t>Telefón</t>
  </si>
  <si>
    <t>E-mail</t>
  </si>
  <si>
    <t>Str</t>
  </si>
  <si>
    <t>Št</t>
  </si>
  <si>
    <t>Pi</t>
  </si>
  <si>
    <t>So</t>
  </si>
  <si>
    <t>Ne</t>
  </si>
  <si>
    <t>Po</t>
  </si>
  <si>
    <t>ubytovanie</t>
  </si>
  <si>
    <t>raňajky</t>
  </si>
  <si>
    <t>pocet noci</t>
  </si>
  <si>
    <t>Súhlasim</t>
  </si>
  <si>
    <t>Celkom</t>
  </si>
  <si>
    <t>Súhlas: Podľa zákona č. 428/2002 Z.z. o ochrane osobných údajov odoslaním prihlášky udeľujem Občianskemu združeniu PREVYK so sídlom Pustá dolina 17 v Prešove súhlas so spracúvaním osobných údajov, za ktoré sa považujú údaje uvedené v tejto prihláške. Vyhlasujem, že poskytnuté osobné údaje sú správne. Súhlas udeľujem na spracúvanie osobných údajov za účelom evidencie účastníkov a zasielania informácií o akcii, na ktorú sa prihlasujem. Súhlas so spracúvaním údaja o dátume narodenia udeľujem na prihlasovanie na ubytovanie na chatu. Súhlas udeľujem na dobu neurčitú.</t>
  </si>
  <si>
    <t>Zelenáč</t>
  </si>
  <si>
    <t>Otakar</t>
  </si>
  <si>
    <t>12.06.1972</t>
  </si>
  <si>
    <t>Prešov</t>
  </si>
  <si>
    <t>080 01</t>
  </si>
  <si>
    <t>Františkova 23</t>
  </si>
  <si>
    <t>SC456234</t>
  </si>
  <si>
    <t>LC</t>
  </si>
  <si>
    <t>Kočiš</t>
  </si>
  <si>
    <t>František</t>
  </si>
  <si>
    <t>Humenné</t>
  </si>
  <si>
    <t>Jariabkova 12</t>
  </si>
  <si>
    <t>GH347532</t>
  </si>
  <si>
    <t>Nie</t>
  </si>
  <si>
    <t>vegan</t>
  </si>
  <si>
    <r>
      <t>INFO: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  <charset val="1"/>
      </rPr>
      <t xml:space="preserve">Ak si chcete uplatniť ubytko + stravu na kurze v rámci prípspevku na rekreáciu zamestnanca, uhraďte iba účastnícky poplatok, ev. doučovanie. Neuhrádzajte ubytovanie + stravu. </t>
    </r>
  </si>
  <si>
    <t>UBYTOVANIE</t>
  </si>
  <si>
    <t>≥3</t>
  </si>
  <si>
    <t>Letný kurz mám:    [rok, organizátor]</t>
  </si>
  <si>
    <t>Poznámka:</t>
  </si>
  <si>
    <t>Chata pri Zelenom plese</t>
  </si>
  <si>
    <t xml:space="preserve">     Streda</t>
  </si>
  <si>
    <t xml:space="preserve">     Štvrtok</t>
  </si>
  <si>
    <t xml:space="preserve">     Piatok</t>
  </si>
  <si>
    <t xml:space="preserve">     Sobota</t>
  </si>
  <si>
    <t xml:space="preserve">     Nedeľa</t>
  </si>
  <si>
    <t xml:space="preserve">     Večera</t>
  </si>
  <si>
    <t xml:space="preserve">     Raňajky</t>
  </si>
  <si>
    <t xml:space="preserve">     Polvečere</t>
  </si>
  <si>
    <t xml:space="preserve">     Uplatniť rekreačný poukaz</t>
  </si>
  <si>
    <t xml:space="preserve">     VHT účastnícky poplatok za kurz </t>
  </si>
  <si>
    <t xml:space="preserve">     VHT poplatok za precvičovanie</t>
  </si>
  <si>
    <t xml:space="preserve">     LC rezervačný poplatok za kurz </t>
  </si>
  <si>
    <t xml:space="preserve">     Ubytovanie s raňajkami</t>
  </si>
  <si>
    <t xml:space="preserve">     Spolu</t>
  </si>
  <si>
    <t xml:space="preserve">     LC doplatok do plnej sumy ÚP</t>
  </si>
  <si>
    <t xml:space="preserve">     LC účastnícky poplatok za kurz</t>
  </si>
  <si>
    <t>Borec</t>
  </si>
  <si>
    <t>Junák</t>
  </si>
  <si>
    <t>Káčer</t>
  </si>
  <si>
    <t>Jozef</t>
  </si>
  <si>
    <t>Oskar</t>
  </si>
  <si>
    <t>Skaut</t>
  </si>
  <si>
    <t>Bratislava</t>
  </si>
  <si>
    <t>Banská štiavnica</t>
  </si>
  <si>
    <t>Žilina</t>
  </si>
  <si>
    <t>Košická 39</t>
  </si>
  <si>
    <t>Bratislavská 512</t>
  </si>
  <si>
    <t>Prostejovská 16</t>
  </si>
  <si>
    <t>borec@gmail.com</t>
  </si>
  <si>
    <t>skaut@hotmail.com</t>
  </si>
  <si>
    <t>kacer.j@office.com</t>
  </si>
  <si>
    <t>frantisek.kocis@gmail.com</t>
  </si>
  <si>
    <t>zelenac.o@proton.me</t>
  </si>
  <si>
    <t>090 21</t>
  </si>
  <si>
    <t>Nesúhlasím</t>
  </si>
  <si>
    <t>Áno</t>
  </si>
  <si>
    <t>VHT</t>
  </si>
  <si>
    <t>LC - bez zľavy</t>
  </si>
  <si>
    <t>LC - zľava 20%</t>
  </si>
  <si>
    <t>LC - zľava 30%</t>
  </si>
  <si>
    <t>LC - zľava 50%</t>
  </si>
  <si>
    <t>VHT - zľava 50%</t>
  </si>
  <si>
    <t>VZOR</t>
  </si>
  <si>
    <t>nečlen</t>
  </si>
  <si>
    <t>2025, PREVYK</t>
  </si>
  <si>
    <t>vegetarián, 1/2 porcia</t>
  </si>
  <si>
    <t>celiatik</t>
  </si>
  <si>
    <t>chrápem</t>
  </si>
  <si>
    <t xml:space="preserve">    29. 1. – 1. 2. 2026</t>
  </si>
  <si>
    <t>v. 7.XI.2025</t>
  </si>
  <si>
    <t>Prihláška na 40. zimný kurz základov VHT a  Základný zimný kurz ľahkého horolezectva s PREVYKom</t>
  </si>
  <si>
    <r>
      <t xml:space="preserve">    </t>
    </r>
    <r>
      <rPr>
        <b/>
        <sz val="12"/>
        <rFont val="Arial"/>
        <family val="2"/>
        <charset val="238"/>
      </rPr>
      <t xml:space="preserve"> Číslo preukazu SVTS</t>
    </r>
  </si>
  <si>
    <t xml:space="preserve">    ČÍSLO PREUKAZU                                              JAMES, KST, ČHS, KČT, EuroBEDS, ÖTK</t>
  </si>
  <si>
    <t xml:space="preserve">    DĹŽKA ČLENSTVA                                      JAMES, KST, ČHS, KČT, EuroBEDS, ÖTK</t>
  </si>
  <si>
    <t xml:space="preserve">Vyber kurz, ktorého sa chces zúčastniť </t>
  </si>
  <si>
    <t xml:space="preserve"> VHT precvičovanie nedeľa  14.00-18.00</t>
  </si>
  <si>
    <t>ZĽAVA ZA UBYTOVANIE na chate sa po novom počíta podľa dĺžky členstva (JAMES, KST, ČHS, KČT, EuroBEDS, ÖTK).    Na členstvo  v Alpenvereine  ( OeAV, DAV)  nie je zľava.                                                         Ak si člen,  pre správny výpočet ceny  pls uveď  číslo preukazu (stĺpec K) a vyber dobu členstva :  1 = člen 1 rok (zľava 20%), 2 = člen 2 roky (zľava 30%), ≥3 = člen 3 a viac rokov (zľava 50%).                                Výška zľavy sa overuje na chate podľa preukazu. Prosím dbajte na správne vyplnenie týchto údajov, aby nedochádzalo k nezrovnalostiam.                                                                                                               Ak nebude údaj o dĺžke členstva správny :  no problem,   na chate  doplatíte rozdiel v cene ubytovania.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</si>
</sst>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00000"/>
    <numFmt numFmtId="166" formatCode="0.0"/>
    <numFmt numFmtId="167" formatCode="m/d/yyyy;@"/>
    <numFmt numFmtId="168" formatCode="000\ 00"/>
    <numFmt numFmtId="169" formatCode="_-* #,##0.00\ [$€-1]_-;\-* #,##0.00\ [$€-1]_-;_-* \-??\ [$€-1]_-;_-@_-"/>
    <numFmt numFmtId="170" formatCode="_-* #,##0.00&quot; Sk&quot;_-;\-* #,##0.00&quot; Sk&quot;_-;_-* \-??&quot; Sk&quot;_-;_-@_-"/>
    <numFmt numFmtId="171" formatCode="&quot;0&quot;###,###,###"/>
    <numFmt numFmtId="172" formatCode="dd/mm/yyyy"/>
  </numFmts>
  <fonts count="32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2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charset val="1"/>
    </font>
    <font>
      <sz val="10"/>
      <name val="Arial"/>
      <family val="2"/>
      <charset val="238"/>
    </font>
    <font>
      <sz val="12"/>
      <name val="Arial"/>
      <family val="2"/>
      <charset val="1"/>
    </font>
    <font>
      <b/>
      <sz val="10"/>
      <color rgb="FFDD0806"/>
      <name val="Arial"/>
      <family val="2"/>
      <charset val="238"/>
    </font>
    <font>
      <sz val="10"/>
      <name val="Arial CE"/>
      <family val="2"/>
      <charset val="1"/>
    </font>
    <font>
      <b/>
      <sz val="22"/>
      <name val="Arial"/>
      <family val="2"/>
      <charset val="238"/>
    </font>
    <font>
      <b/>
      <sz val="2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charset val="238"/>
    </font>
    <font>
      <b/>
      <sz val="10"/>
      <color rgb="FFC00000"/>
      <name val="Arial"/>
      <family val="2"/>
      <charset val="1"/>
    </font>
    <font>
      <b/>
      <sz val="16"/>
      <color rgb="FFFFFFFF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 CE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6"/>
      <color rgb="FFFFFFFF"/>
      <name val="Arial"/>
      <family val="2"/>
      <charset val="238"/>
    </font>
    <font>
      <sz val="16"/>
      <name val="Arial CE"/>
      <family val="2"/>
      <charset val="238"/>
    </font>
    <font>
      <sz val="10"/>
      <name val="Arial CE"/>
      <family val="2"/>
      <charset val="238"/>
    </font>
    <font>
      <u/>
      <sz val="10"/>
      <color theme="10"/>
      <name val="Arial CE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5BAAFA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theme="0"/>
        <bgColor rgb="FF00336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CC"/>
      </patternFill>
    </fill>
  </fills>
  <borders count="6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0" fontId="11" fillId="0" borderId="0" applyBorder="0" applyProtection="0"/>
    <xf numFmtId="0" fontId="8" fillId="0" borderId="0"/>
    <xf numFmtId="0" fontId="28" fillId="0" borderId="0" applyNumberFormat="0" applyFill="0" applyBorder="0" applyAlignment="0" applyProtection="0"/>
  </cellStyleXfs>
  <cellXfs count="313">
    <xf numFmtId="0" fontId="0" fillId="0" borderId="0" xfId="0"/>
    <xf numFmtId="0" fontId="5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167" fontId="1" fillId="0" borderId="0" xfId="0" applyNumberFormat="1" applyFont="1" applyAlignment="1" applyProtection="1">
      <alignment horizontal="left" shrinkToFit="1"/>
      <protection hidden="1"/>
    </xf>
    <xf numFmtId="164" fontId="1" fillId="0" borderId="0" xfId="0" applyNumberFormat="1" applyFont="1" applyAlignment="1" applyProtection="1">
      <alignment horizontal="left" shrinkToFit="1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shrinkToFit="1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169" fontId="1" fillId="0" borderId="0" xfId="0" applyNumberFormat="1" applyFont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169" fontId="9" fillId="6" borderId="0" xfId="1" applyNumberFormat="1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textRotation="90"/>
      <protection hidden="1"/>
    </xf>
    <xf numFmtId="1" fontId="17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1" fillId="5" borderId="24" xfId="0" applyFont="1" applyFill="1" applyBorder="1" applyAlignment="1" applyProtection="1">
      <alignment horizontal="center"/>
      <protection hidden="1"/>
    </xf>
    <xf numFmtId="0" fontId="1" fillId="5" borderId="15" xfId="0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hidden="1"/>
    </xf>
    <xf numFmtId="0" fontId="5" fillId="3" borderId="40" xfId="0" applyFont="1" applyFill="1" applyBorder="1" applyAlignment="1" applyProtection="1">
      <alignment horizontal="center"/>
      <protection hidden="1"/>
    </xf>
    <xf numFmtId="0" fontId="1" fillId="5" borderId="28" xfId="0" applyFont="1" applyFill="1" applyBorder="1" applyAlignment="1" applyProtection="1">
      <alignment horizontal="center"/>
      <protection hidden="1"/>
    </xf>
    <xf numFmtId="0" fontId="1" fillId="5" borderId="32" xfId="0" applyFont="1" applyFill="1" applyBorder="1" applyAlignment="1" applyProtection="1">
      <alignment horizontal="center"/>
      <protection hidden="1"/>
    </xf>
    <xf numFmtId="0" fontId="1" fillId="5" borderId="36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1" fillId="2" borderId="2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 shrinkToFi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5" borderId="33" xfId="0" applyFont="1" applyFill="1" applyBorder="1" applyAlignment="1" applyProtection="1">
      <alignment horizontal="center"/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0" fontId="5" fillId="5" borderId="34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8" borderId="29" xfId="0" applyFont="1" applyFill="1" applyBorder="1" applyAlignment="1" applyProtection="1">
      <alignment horizontal="center"/>
      <protection hidden="1"/>
    </xf>
    <xf numFmtId="0" fontId="5" fillId="8" borderId="34" xfId="0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shrinkToFit="1"/>
      <protection hidden="1"/>
    </xf>
    <xf numFmtId="2" fontId="1" fillId="5" borderId="28" xfId="0" applyNumberFormat="1" applyFont="1" applyFill="1" applyBorder="1" applyAlignment="1" applyProtection="1">
      <alignment horizontal="center"/>
      <protection hidden="1"/>
    </xf>
    <xf numFmtId="2" fontId="1" fillId="5" borderId="32" xfId="0" applyNumberFormat="1" applyFont="1" applyFill="1" applyBorder="1" applyAlignment="1" applyProtection="1">
      <alignment horizontal="center"/>
      <protection hidden="1"/>
    </xf>
    <xf numFmtId="2" fontId="1" fillId="5" borderId="36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center" textRotation="90" wrapText="1"/>
      <protection hidden="1"/>
    </xf>
    <xf numFmtId="0" fontId="5" fillId="3" borderId="47" xfId="0" applyFont="1" applyFill="1" applyBorder="1" applyAlignment="1" applyProtection="1">
      <alignment horizontal="center" textRotation="90"/>
      <protection hidden="1"/>
    </xf>
    <xf numFmtId="0" fontId="5" fillId="3" borderId="37" xfId="0" applyFont="1" applyFill="1" applyBorder="1" applyAlignment="1" applyProtection="1">
      <alignment horizontal="center" textRotation="90"/>
      <protection hidden="1"/>
    </xf>
    <xf numFmtId="0" fontId="5" fillId="3" borderId="46" xfId="0" applyFont="1" applyFill="1" applyBorder="1" applyAlignment="1" applyProtection="1">
      <alignment horizontal="center" textRotation="90"/>
      <protection hidden="1"/>
    </xf>
    <xf numFmtId="0" fontId="5" fillId="3" borderId="2" xfId="0" applyFont="1" applyFill="1" applyBorder="1" applyAlignment="1" applyProtection="1">
      <alignment horizontal="center" textRotation="90"/>
      <protection hidden="1"/>
    </xf>
    <xf numFmtId="0" fontId="5" fillId="3" borderId="43" xfId="0" applyFont="1" applyFill="1" applyBorder="1" applyAlignment="1" applyProtection="1">
      <alignment horizontal="center" textRotation="90" wrapText="1"/>
      <protection hidden="1"/>
    </xf>
    <xf numFmtId="0" fontId="7" fillId="4" borderId="21" xfId="0" applyFont="1" applyFill="1" applyBorder="1" applyAlignment="1" applyProtection="1">
      <alignment horizontal="center" textRotation="90" wrapText="1"/>
      <protection hidden="1"/>
    </xf>
    <xf numFmtId="0" fontId="5" fillId="3" borderId="44" xfId="0" applyFont="1" applyFill="1" applyBorder="1" applyAlignment="1" applyProtection="1">
      <alignment horizontal="center" textRotation="90"/>
      <protection hidden="1"/>
    </xf>
    <xf numFmtId="0" fontId="5" fillId="3" borderId="45" xfId="0" applyFont="1" applyFill="1" applyBorder="1" applyAlignment="1" applyProtection="1">
      <alignment horizontal="center" textRotation="90"/>
      <protection hidden="1"/>
    </xf>
    <xf numFmtId="0" fontId="8" fillId="9" borderId="10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69" fontId="14" fillId="5" borderId="10" xfId="1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2" fontId="1" fillId="5" borderId="25" xfId="0" applyNumberFormat="1" applyFont="1" applyFill="1" applyBorder="1" applyAlignment="1" applyProtection="1">
      <alignment horizontal="center"/>
      <protection hidden="1"/>
    </xf>
    <xf numFmtId="2" fontId="1" fillId="5" borderId="31" xfId="0" applyNumberFormat="1" applyFont="1" applyFill="1" applyBorder="1" applyAlignment="1" applyProtection="1">
      <alignment horizontal="center"/>
      <protection hidden="1"/>
    </xf>
    <xf numFmtId="2" fontId="1" fillId="5" borderId="35" xfId="0" applyNumberFormat="1" applyFont="1" applyFill="1" applyBorder="1" applyAlignment="1" applyProtection="1">
      <alignment horizontal="center"/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0" fontId="5" fillId="8" borderId="53" xfId="0" applyFont="1" applyFill="1" applyBorder="1" applyAlignment="1" applyProtection="1">
      <alignment horizontal="center"/>
      <protection hidden="1"/>
    </xf>
    <xf numFmtId="0" fontId="1" fillId="11" borderId="24" xfId="0" applyFont="1" applyFill="1" applyBorder="1" applyAlignment="1" applyProtection="1">
      <alignment horizontal="center"/>
      <protection hidden="1"/>
    </xf>
    <xf numFmtId="0" fontId="5" fillId="8" borderId="22" xfId="0" applyFont="1" applyFill="1" applyBorder="1" applyAlignment="1" applyProtection="1">
      <alignment horizontal="center"/>
      <protection hidden="1"/>
    </xf>
    <xf numFmtId="0" fontId="1" fillId="11" borderId="15" xfId="0" applyFont="1" applyFill="1" applyBorder="1" applyAlignment="1" applyProtection="1">
      <alignment horizontal="center"/>
      <protection hidden="1"/>
    </xf>
    <xf numFmtId="0" fontId="1" fillId="11" borderId="57" xfId="0" applyFont="1" applyFill="1" applyBorder="1" applyAlignment="1" applyProtection="1">
      <alignment horizontal="center"/>
      <protection hidden="1"/>
    </xf>
    <xf numFmtId="0" fontId="1" fillId="11" borderId="38" xfId="0" applyFont="1" applyFill="1" applyBorder="1" applyAlignment="1" applyProtection="1">
      <alignment horizontal="center"/>
      <protection hidden="1"/>
    </xf>
    <xf numFmtId="0" fontId="1" fillId="11" borderId="23" xfId="0" applyFont="1" applyFill="1" applyBorder="1" applyAlignment="1" applyProtection="1">
      <alignment horizontal="center"/>
      <protection hidden="1"/>
    </xf>
    <xf numFmtId="0" fontId="5" fillId="4" borderId="20" xfId="0" applyFont="1" applyFill="1" applyBorder="1" applyAlignment="1" applyProtection="1">
      <alignment horizontal="center" textRotation="90" wrapText="1"/>
      <protection hidden="1"/>
    </xf>
    <xf numFmtId="0" fontId="1" fillId="5" borderId="23" xfId="0" applyFont="1" applyFill="1" applyBorder="1" applyAlignment="1" applyProtection="1">
      <alignment horizontal="center"/>
      <protection hidden="1"/>
    </xf>
    <xf numFmtId="0" fontId="1" fillId="5" borderId="57" xfId="0" applyFont="1" applyFill="1" applyBorder="1" applyAlignment="1" applyProtection="1">
      <alignment horizontal="center"/>
      <protection hidden="1"/>
    </xf>
    <xf numFmtId="0" fontId="1" fillId="5" borderId="38" xfId="0" applyFont="1" applyFill="1" applyBorder="1" applyAlignment="1" applyProtection="1">
      <alignment horizontal="center"/>
      <protection hidden="1"/>
    </xf>
    <xf numFmtId="0" fontId="5" fillId="3" borderId="18" xfId="0" applyFont="1" applyFill="1" applyBorder="1" applyAlignment="1" applyProtection="1">
      <alignment horizontal="center" textRotation="90" shrinkToFit="1"/>
      <protection hidden="1"/>
    </xf>
    <xf numFmtId="0" fontId="5" fillId="3" borderId="8" xfId="0" applyFont="1" applyFill="1" applyBorder="1" applyAlignment="1" applyProtection="1">
      <alignment horizontal="center" textRotation="90" shrinkToFit="1"/>
      <protection hidden="1"/>
    </xf>
    <xf numFmtId="0" fontId="5" fillId="3" borderId="19" xfId="0" applyFont="1" applyFill="1" applyBorder="1" applyAlignment="1" applyProtection="1">
      <alignment horizontal="center" textRotation="90" wrapText="1"/>
      <protection hidden="1"/>
    </xf>
    <xf numFmtId="1" fontId="1" fillId="10" borderId="29" xfId="0" applyNumberFormat="1" applyFont="1" applyFill="1" applyBorder="1" applyAlignment="1" applyProtection="1">
      <alignment horizontal="center"/>
      <protection hidden="1"/>
    </xf>
    <xf numFmtId="1" fontId="1" fillId="10" borderId="22" xfId="0" applyNumberFormat="1" applyFont="1" applyFill="1" applyBorder="1" applyAlignment="1" applyProtection="1">
      <alignment horizontal="center"/>
      <protection hidden="1"/>
    </xf>
    <xf numFmtId="1" fontId="1" fillId="10" borderId="34" xfId="0" applyNumberFormat="1" applyFont="1" applyFill="1" applyBorder="1" applyAlignment="1" applyProtection="1">
      <alignment horizontal="center"/>
      <protection hidden="1"/>
    </xf>
    <xf numFmtId="0" fontId="1" fillId="11" borderId="6" xfId="0" applyFont="1" applyFill="1" applyBorder="1" applyAlignment="1" applyProtection="1">
      <alignment horizontal="center"/>
      <protection hidden="1"/>
    </xf>
    <xf numFmtId="0" fontId="1" fillId="11" borderId="28" xfId="0" applyFont="1" applyFill="1" applyBorder="1" applyAlignment="1" applyProtection="1">
      <alignment horizontal="center"/>
      <protection hidden="1"/>
    </xf>
    <xf numFmtId="2" fontId="1" fillId="11" borderId="25" xfId="0" applyNumberFormat="1" applyFont="1" applyFill="1" applyBorder="1" applyAlignment="1" applyProtection="1">
      <alignment horizontal="center"/>
      <protection hidden="1"/>
    </xf>
    <xf numFmtId="2" fontId="1" fillId="11" borderId="28" xfId="0" applyNumberFormat="1" applyFont="1" applyFill="1" applyBorder="1" applyAlignment="1" applyProtection="1">
      <alignment horizontal="center"/>
      <protection hidden="1"/>
    </xf>
    <xf numFmtId="0" fontId="1" fillId="11" borderId="32" xfId="0" applyFont="1" applyFill="1" applyBorder="1" applyAlignment="1" applyProtection="1">
      <alignment horizontal="center"/>
      <protection hidden="1"/>
    </xf>
    <xf numFmtId="2" fontId="1" fillId="11" borderId="31" xfId="0" applyNumberFormat="1" applyFont="1" applyFill="1" applyBorder="1" applyAlignment="1" applyProtection="1">
      <alignment horizontal="center"/>
      <protection hidden="1"/>
    </xf>
    <xf numFmtId="2" fontId="1" fillId="11" borderId="32" xfId="0" applyNumberFormat="1" applyFont="1" applyFill="1" applyBorder="1" applyAlignment="1" applyProtection="1">
      <alignment horizontal="center"/>
      <protection hidden="1"/>
    </xf>
    <xf numFmtId="0" fontId="1" fillId="11" borderId="36" xfId="0" applyFont="1" applyFill="1" applyBorder="1" applyAlignment="1" applyProtection="1">
      <alignment horizontal="center"/>
      <protection hidden="1"/>
    </xf>
    <xf numFmtId="2" fontId="1" fillId="11" borderId="35" xfId="0" applyNumberFormat="1" applyFont="1" applyFill="1" applyBorder="1" applyAlignment="1" applyProtection="1">
      <alignment horizontal="center"/>
      <protection hidden="1"/>
    </xf>
    <xf numFmtId="2" fontId="1" fillId="11" borderId="36" xfId="0" applyNumberFormat="1" applyFont="1" applyFill="1" applyBorder="1" applyAlignment="1" applyProtection="1">
      <alignment horizontal="center"/>
      <protection hidden="1"/>
    </xf>
    <xf numFmtId="0" fontId="29" fillId="0" borderId="0" xfId="0" applyFont="1" applyAlignment="1" applyProtection="1">
      <alignment textRotation="90"/>
      <protection hidden="1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1" fontId="30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1" fontId="1" fillId="0" borderId="29" xfId="0" applyNumberFormat="1" applyFont="1" applyBorder="1" applyAlignment="1" applyProtection="1">
      <alignment horizontal="center"/>
      <protection locked="0" hidden="1"/>
    </xf>
    <xf numFmtId="1" fontId="1" fillId="0" borderId="22" xfId="0" applyNumberFormat="1" applyFont="1" applyBorder="1" applyAlignment="1" applyProtection="1">
      <alignment horizontal="center"/>
      <protection locked="0" hidden="1"/>
    </xf>
    <xf numFmtId="1" fontId="1" fillId="0" borderId="34" xfId="0" applyNumberFormat="1" applyFont="1" applyBorder="1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shrinkToFit="1"/>
      <protection locked="0" hidden="1"/>
    </xf>
    <xf numFmtId="0" fontId="1" fillId="0" borderId="6" xfId="0" applyFont="1" applyBorder="1" applyAlignment="1" applyProtection="1">
      <alignment shrinkToFit="1"/>
      <protection locked="0" hidden="1"/>
    </xf>
    <xf numFmtId="172" fontId="1" fillId="0" borderId="6" xfId="0" applyNumberFormat="1" applyFont="1" applyBorder="1" applyAlignment="1" applyProtection="1">
      <alignment horizontal="left" shrinkToFit="1"/>
      <protection locked="0" hidden="1"/>
    </xf>
    <xf numFmtId="164" fontId="1" fillId="0" borderId="6" xfId="0" applyNumberFormat="1" applyFont="1" applyBorder="1" applyAlignment="1" applyProtection="1">
      <alignment shrinkToFit="1"/>
      <protection locked="0" hidden="1"/>
    </xf>
    <xf numFmtId="165" fontId="8" fillId="0" borderId="6" xfId="0" applyNumberFormat="1" applyFont="1" applyBorder="1" applyAlignment="1" applyProtection="1">
      <alignment horizontal="left" shrinkToFit="1"/>
      <protection locked="0" hidden="1"/>
    </xf>
    <xf numFmtId="171" fontId="1" fillId="0" borderId="6" xfId="0" applyNumberFormat="1" applyFont="1" applyBorder="1" applyAlignment="1" applyProtection="1">
      <alignment horizontal="left" shrinkToFit="1"/>
      <protection locked="0" hidden="1"/>
    </xf>
    <xf numFmtId="1" fontId="1" fillId="0" borderId="24" xfId="0" applyNumberFormat="1" applyFont="1" applyBorder="1" applyAlignment="1" applyProtection="1">
      <alignment horizontal="center"/>
      <protection locked="0" hidden="1"/>
    </xf>
    <xf numFmtId="1" fontId="1" fillId="0" borderId="7" xfId="0" applyNumberFormat="1" applyFont="1" applyBorder="1" applyAlignment="1" applyProtection="1">
      <alignment horizontal="center" shrinkToFit="1"/>
      <protection locked="0" hidden="1"/>
    </xf>
    <xf numFmtId="0" fontId="1" fillId="0" borderId="6" xfId="0" applyFont="1" applyBorder="1" applyAlignment="1" applyProtection="1">
      <alignment horizontal="center"/>
      <protection locked="0" hidden="1"/>
    </xf>
    <xf numFmtId="1" fontId="1" fillId="12" borderId="29" xfId="0" applyNumberFormat="1" applyFont="1" applyFill="1" applyBorder="1" applyAlignment="1" applyProtection="1">
      <alignment horizontal="center"/>
      <protection locked="0" hidden="1"/>
    </xf>
    <xf numFmtId="1" fontId="1" fillId="13" borderId="26" xfId="0" applyNumberFormat="1" applyFont="1" applyFill="1" applyBorder="1" applyAlignment="1" applyProtection="1">
      <alignment horizontal="center"/>
      <protection locked="0" hidden="1"/>
    </xf>
    <xf numFmtId="1" fontId="1" fillId="0" borderId="25" xfId="0" applyNumberFormat="1" applyFont="1" applyBorder="1" applyAlignment="1" applyProtection="1">
      <alignment horizontal="center"/>
      <protection hidden="1"/>
    </xf>
    <xf numFmtId="1" fontId="1" fillId="0" borderId="28" xfId="0" applyNumberFormat="1" applyFont="1" applyBorder="1" applyAlignment="1" applyProtection="1">
      <alignment horizontal="center"/>
      <protection locked="0" hidden="1"/>
    </xf>
    <xf numFmtId="1" fontId="1" fillId="13" borderId="25" xfId="0" applyNumberFormat="1" applyFont="1" applyFill="1" applyBorder="1" applyAlignment="1" applyProtection="1">
      <alignment horizontal="center"/>
      <protection hidden="1"/>
    </xf>
    <xf numFmtId="1" fontId="1" fillId="13" borderId="28" xfId="0" applyNumberFormat="1" applyFont="1" applyFill="1" applyBorder="1" applyAlignment="1" applyProtection="1">
      <alignment horizontal="center"/>
      <protection locked="0" hidden="1"/>
    </xf>
    <xf numFmtId="1" fontId="1" fillId="0" borderId="41" xfId="0" applyNumberFormat="1" applyFont="1" applyBorder="1" applyAlignment="1" applyProtection="1">
      <alignment horizontal="center"/>
      <protection hidden="1"/>
    </xf>
    <xf numFmtId="0" fontId="1" fillId="0" borderId="41" xfId="0" applyFont="1" applyBorder="1" applyAlignment="1" applyProtection="1">
      <alignment horizontal="left"/>
      <protection locked="0" hidden="1"/>
    </xf>
    <xf numFmtId="1" fontId="1" fillId="6" borderId="25" xfId="0" applyNumberFormat="1" applyFont="1" applyFill="1" applyBorder="1" applyAlignment="1" applyProtection="1">
      <alignment horizontal="center"/>
      <protection locked="0" hidden="1"/>
    </xf>
    <xf numFmtId="1" fontId="1" fillId="6" borderId="6" xfId="0" applyNumberFormat="1" applyFont="1" applyFill="1" applyBorder="1" applyAlignment="1" applyProtection="1">
      <alignment horizontal="center"/>
      <protection locked="0" hidden="1"/>
    </xf>
    <xf numFmtId="0" fontId="1" fillId="0" borderId="29" xfId="0" applyFont="1" applyBorder="1" applyAlignment="1" applyProtection="1">
      <alignment horizontal="left"/>
      <protection locked="0" hidden="1"/>
    </xf>
    <xf numFmtId="0" fontId="1" fillId="0" borderId="24" xfId="0" applyFont="1" applyBorder="1" applyAlignment="1" applyProtection="1">
      <alignment horizontal="left"/>
      <protection locked="0" hidden="1"/>
    </xf>
    <xf numFmtId="167" fontId="1" fillId="0" borderId="30" xfId="0" applyNumberFormat="1" applyFont="1" applyBorder="1" applyAlignment="1" applyProtection="1">
      <alignment horizontal="left" shrinkToFit="1"/>
      <protection locked="0" hidden="1"/>
    </xf>
    <xf numFmtId="172" fontId="1" fillId="0" borderId="30" xfId="0" applyNumberFormat="1" applyFont="1" applyBorder="1" applyAlignment="1" applyProtection="1">
      <alignment horizontal="left" shrinkToFit="1"/>
      <protection locked="0" hidden="1"/>
    </xf>
    <xf numFmtId="168" fontId="1" fillId="0" borderId="30" xfId="0" applyNumberFormat="1" applyFont="1" applyBorder="1" applyAlignment="1" applyProtection="1">
      <alignment horizontal="left" shrinkToFit="1"/>
      <protection locked="0" hidden="1"/>
    </xf>
    <xf numFmtId="165" fontId="1" fillId="0" borderId="30" xfId="0" applyNumberFormat="1" applyFont="1" applyBorder="1" applyAlignment="1" applyProtection="1">
      <alignment horizontal="left" shrinkToFit="1"/>
      <protection locked="0" hidden="1"/>
    </xf>
    <xf numFmtId="49" fontId="8" fillId="0" borderId="30" xfId="0" applyNumberFormat="1" applyFont="1" applyBorder="1" applyAlignment="1" applyProtection="1">
      <alignment horizontal="left"/>
      <protection locked="0" hidden="1"/>
    </xf>
    <xf numFmtId="171" fontId="8" fillId="0" borderId="30" xfId="0" applyNumberFormat="1" applyFont="1" applyBorder="1" applyAlignment="1" applyProtection="1">
      <alignment horizontal="left"/>
      <protection locked="0" hidden="1"/>
    </xf>
    <xf numFmtId="1" fontId="1" fillId="0" borderId="24" xfId="0" applyNumberFormat="1" applyFont="1" applyBorder="1" applyAlignment="1" applyProtection="1">
      <alignment horizontal="center" shrinkToFit="1"/>
      <protection locked="0" hidden="1"/>
    </xf>
    <xf numFmtId="49" fontId="6" fillId="0" borderId="24" xfId="0" applyNumberFormat="1" applyFont="1" applyBorder="1" applyAlignment="1" applyProtection="1">
      <alignment horizontal="center"/>
      <protection locked="0" hidden="1"/>
    </xf>
    <xf numFmtId="1" fontId="1" fillId="12" borderId="22" xfId="0" applyNumberFormat="1" applyFont="1" applyFill="1" applyBorder="1" applyAlignment="1" applyProtection="1">
      <alignment horizontal="center"/>
      <protection locked="0" hidden="1"/>
    </xf>
    <xf numFmtId="1" fontId="1" fillId="13" borderId="48" xfId="0" applyNumberFormat="1" applyFont="1" applyFill="1" applyBorder="1" applyAlignment="1" applyProtection="1">
      <alignment horizontal="center"/>
      <protection locked="0" hidden="1"/>
    </xf>
    <xf numFmtId="1" fontId="1" fillId="0" borderId="27" xfId="0" applyNumberFormat="1" applyFont="1" applyBorder="1" applyAlignment="1" applyProtection="1">
      <alignment horizontal="center"/>
      <protection hidden="1"/>
    </xf>
    <xf numFmtId="1" fontId="1" fillId="0" borderId="49" xfId="0" applyNumberFormat="1" applyFont="1" applyBorder="1" applyAlignment="1" applyProtection="1">
      <alignment horizontal="center"/>
      <protection locked="0" hidden="1"/>
    </xf>
    <xf numFmtId="1" fontId="1" fillId="13" borderId="27" xfId="0" applyNumberFormat="1" applyFont="1" applyFill="1" applyBorder="1" applyAlignment="1" applyProtection="1">
      <alignment horizontal="center"/>
      <protection hidden="1"/>
    </xf>
    <xf numFmtId="1" fontId="1" fillId="13" borderId="49" xfId="0" applyNumberFormat="1" applyFont="1" applyFill="1" applyBorder="1" applyAlignment="1" applyProtection="1">
      <alignment horizontal="center"/>
      <protection locked="0" hidden="1"/>
    </xf>
    <xf numFmtId="1" fontId="1" fillId="0" borderId="50" xfId="0" applyNumberFormat="1" applyFont="1" applyBorder="1" applyAlignment="1" applyProtection="1">
      <alignment horizontal="center"/>
      <protection hidden="1"/>
    </xf>
    <xf numFmtId="0" fontId="1" fillId="0" borderId="58" xfId="0" applyFont="1" applyBorder="1" applyAlignment="1" applyProtection="1">
      <alignment horizontal="left"/>
      <protection locked="0" hidden="1"/>
    </xf>
    <xf numFmtId="1" fontId="1" fillId="6" borderId="31" xfId="0" applyNumberFormat="1" applyFont="1" applyFill="1" applyBorder="1" applyAlignment="1" applyProtection="1">
      <alignment horizontal="center"/>
      <protection locked="0" hidden="1"/>
    </xf>
    <xf numFmtId="1" fontId="1" fillId="6" borderId="24" xfId="0" applyNumberFormat="1" applyFont="1" applyFill="1" applyBorder="1" applyAlignment="1" applyProtection="1">
      <alignment horizontal="center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0" fontId="8" fillId="0" borderId="35" xfId="0" applyFont="1" applyBorder="1" applyAlignment="1" applyProtection="1">
      <alignment horizontal="left"/>
      <protection locked="0" hidden="1"/>
    </xf>
    <xf numFmtId="0" fontId="1" fillId="0" borderId="15" xfId="0" applyFont="1" applyBorder="1" applyAlignment="1" applyProtection="1">
      <alignment horizontal="left"/>
      <protection locked="0" hidden="1"/>
    </xf>
    <xf numFmtId="172" fontId="1" fillId="0" borderId="16" xfId="0" applyNumberFormat="1" applyFont="1" applyBorder="1" applyAlignment="1" applyProtection="1">
      <alignment horizontal="left" shrinkToFit="1"/>
      <protection locked="0" hidden="1"/>
    </xf>
    <xf numFmtId="164" fontId="1" fillId="0" borderId="15" xfId="0" applyNumberFormat="1" applyFont="1" applyBorder="1" applyAlignment="1" applyProtection="1">
      <alignment horizontal="left" shrinkToFit="1"/>
      <protection locked="0" hidden="1"/>
    </xf>
    <xf numFmtId="165" fontId="1" fillId="0" borderId="16" xfId="0" applyNumberFormat="1" applyFont="1" applyBorder="1" applyAlignment="1" applyProtection="1">
      <alignment horizontal="left" shrinkToFit="1"/>
      <protection locked="0" hidden="1"/>
    </xf>
    <xf numFmtId="164" fontId="1" fillId="0" borderId="16" xfId="0" applyNumberFormat="1" applyFont="1" applyBorder="1" applyAlignment="1" applyProtection="1">
      <alignment horizontal="left" shrinkToFit="1"/>
      <protection locked="0" hidden="1"/>
    </xf>
    <xf numFmtId="171" fontId="8" fillId="0" borderId="16" xfId="0" applyNumberFormat="1" applyFont="1" applyBorder="1" applyAlignment="1" applyProtection="1">
      <alignment horizontal="left"/>
      <protection locked="0" hidden="1"/>
    </xf>
    <xf numFmtId="49" fontId="8" fillId="0" borderId="16" xfId="0" applyNumberFormat="1" applyFont="1" applyBorder="1" applyAlignment="1" applyProtection="1">
      <alignment horizontal="left"/>
      <protection locked="0" hidden="1"/>
    </xf>
    <xf numFmtId="1" fontId="1" fillId="0" borderId="15" xfId="0" applyNumberFormat="1" applyFont="1" applyBorder="1" applyAlignment="1" applyProtection="1">
      <alignment horizontal="center"/>
      <protection locked="0" hidden="1"/>
    </xf>
    <xf numFmtId="1" fontId="1" fillId="0" borderId="15" xfId="0" applyNumberFormat="1" applyFont="1" applyBorder="1" applyAlignment="1" applyProtection="1">
      <alignment horizontal="center" shrinkToFit="1"/>
      <protection locked="0" hidden="1"/>
    </xf>
    <xf numFmtId="49" fontId="1" fillId="0" borderId="36" xfId="0" applyNumberFormat="1" applyFont="1" applyBorder="1" applyAlignment="1" applyProtection="1">
      <alignment horizontal="center" shrinkToFit="1"/>
      <protection locked="0" hidden="1"/>
    </xf>
    <xf numFmtId="1" fontId="1" fillId="12" borderId="34" xfId="0" applyNumberFormat="1" applyFont="1" applyFill="1" applyBorder="1" applyAlignment="1" applyProtection="1">
      <alignment horizontal="center"/>
      <protection locked="0" hidden="1"/>
    </xf>
    <xf numFmtId="1" fontId="1" fillId="13" borderId="47" xfId="0" applyNumberFormat="1" applyFont="1" applyFill="1" applyBorder="1" applyAlignment="1" applyProtection="1">
      <alignment horizontal="center"/>
      <protection locked="0" hidden="1"/>
    </xf>
    <xf numFmtId="1" fontId="1" fillId="0" borderId="37" xfId="0" applyNumberFormat="1" applyFont="1" applyBorder="1" applyAlignment="1" applyProtection="1">
      <alignment horizontal="center"/>
      <protection hidden="1"/>
    </xf>
    <xf numFmtId="1" fontId="1" fillId="0" borderId="46" xfId="0" applyNumberFormat="1" applyFont="1" applyBorder="1" applyAlignment="1" applyProtection="1">
      <alignment horizontal="center"/>
      <protection locked="0" hidden="1"/>
    </xf>
    <xf numFmtId="1" fontId="1" fillId="13" borderId="37" xfId="0" applyNumberFormat="1" applyFont="1" applyFill="1" applyBorder="1" applyAlignment="1" applyProtection="1">
      <alignment horizontal="center"/>
      <protection hidden="1"/>
    </xf>
    <xf numFmtId="1" fontId="1" fillId="13" borderId="46" xfId="0" applyNumberFormat="1" applyFont="1" applyFill="1" applyBorder="1" applyAlignment="1" applyProtection="1">
      <alignment horizontal="center"/>
      <protection locked="0" hidden="1"/>
    </xf>
    <xf numFmtId="1" fontId="1" fillId="0" borderId="2" xfId="0" applyNumberFormat="1" applyFont="1" applyBorder="1" applyAlignment="1" applyProtection="1">
      <alignment horizontal="center"/>
      <protection hidden="1"/>
    </xf>
    <xf numFmtId="0" fontId="1" fillId="0" borderId="42" xfId="0" applyFont="1" applyBorder="1" applyAlignment="1" applyProtection="1">
      <alignment horizontal="left"/>
      <protection locked="0" hidden="1"/>
    </xf>
    <xf numFmtId="1" fontId="1" fillId="6" borderId="35" xfId="0" applyNumberFormat="1" applyFont="1" applyFill="1" applyBorder="1" applyAlignment="1" applyProtection="1">
      <alignment horizontal="center"/>
      <protection locked="0" hidden="1"/>
    </xf>
    <xf numFmtId="1" fontId="1" fillId="6" borderId="15" xfId="0" applyNumberFormat="1" applyFont="1" applyFill="1" applyBorder="1" applyAlignment="1" applyProtection="1">
      <alignment horizontal="center"/>
      <protection locked="0" hidden="1"/>
    </xf>
    <xf numFmtId="0" fontId="1" fillId="0" borderId="34" xfId="0" applyFont="1" applyBorder="1" applyAlignment="1" applyProtection="1">
      <alignment horizontal="left"/>
      <protection locked="0" hidden="1"/>
    </xf>
    <xf numFmtId="167" fontId="19" fillId="0" borderId="0" xfId="0" applyNumberFormat="1" applyFont="1" applyAlignment="1" applyProtection="1">
      <alignment horizontal="left" vertical="top" wrapText="1" shrinkToFit="1"/>
      <protection hidden="1"/>
    </xf>
    <xf numFmtId="167" fontId="5" fillId="0" borderId="0" xfId="0" applyNumberFormat="1" applyFont="1" applyAlignment="1" applyProtection="1">
      <alignment horizontal="left" vertical="top" shrinkToFit="1"/>
      <protection hidden="1"/>
    </xf>
    <xf numFmtId="0" fontId="10" fillId="0" borderId="0" xfId="2" applyFont="1" applyAlignment="1" applyProtection="1">
      <alignment horizontal="left" wrapText="1"/>
      <protection hidden="1"/>
    </xf>
    <xf numFmtId="0" fontId="10" fillId="0" borderId="0" xfId="2" applyFont="1" applyAlignment="1" applyProtection="1">
      <alignment horizontal="left" vertical="center" wrapText="1"/>
      <protection hidden="1"/>
    </xf>
    <xf numFmtId="0" fontId="8" fillId="8" borderId="25" xfId="0" applyFont="1" applyFill="1" applyBorder="1" applyAlignment="1" applyProtection="1">
      <alignment horizontal="left" shrinkToFit="1"/>
      <protection hidden="1"/>
    </xf>
    <xf numFmtId="0" fontId="1" fillId="8" borderId="6" xfId="0" applyFont="1" applyFill="1" applyBorder="1" applyAlignment="1" applyProtection="1">
      <alignment horizontal="left" shrinkToFit="1"/>
      <protection hidden="1"/>
    </xf>
    <xf numFmtId="172" fontId="1" fillId="8" borderId="6" xfId="0" applyNumberFormat="1" applyFont="1" applyFill="1" applyBorder="1" applyAlignment="1" applyProtection="1">
      <alignment horizontal="left" shrinkToFit="1"/>
      <protection hidden="1"/>
    </xf>
    <xf numFmtId="164" fontId="1" fillId="8" borderId="6" xfId="0" applyNumberFormat="1" applyFont="1" applyFill="1" applyBorder="1" applyAlignment="1" applyProtection="1">
      <alignment horizontal="left" shrinkToFit="1"/>
      <protection hidden="1"/>
    </xf>
    <xf numFmtId="168" fontId="8" fillId="8" borderId="6" xfId="0" applyNumberFormat="1" applyFont="1" applyFill="1" applyBorder="1" applyAlignment="1" applyProtection="1">
      <alignment horizontal="left" shrinkToFit="1"/>
      <protection hidden="1"/>
    </xf>
    <xf numFmtId="171" fontId="1" fillId="8" borderId="6" xfId="0" applyNumberFormat="1" applyFont="1" applyFill="1" applyBorder="1" applyAlignment="1" applyProtection="1">
      <alignment horizontal="left" shrinkToFit="1"/>
      <protection hidden="1"/>
    </xf>
    <xf numFmtId="164" fontId="28" fillId="8" borderId="6" xfId="3" applyNumberFormat="1" applyFill="1" applyBorder="1" applyAlignment="1" applyProtection="1">
      <alignment horizontal="left" shrinkToFit="1"/>
      <protection hidden="1"/>
    </xf>
    <xf numFmtId="1" fontId="1" fillId="10" borderId="6" xfId="0" applyNumberFormat="1" applyFont="1" applyFill="1" applyBorder="1" applyAlignment="1" applyProtection="1">
      <alignment horizontal="center"/>
      <protection hidden="1"/>
    </xf>
    <xf numFmtId="1" fontId="1" fillId="10" borderId="6" xfId="0" applyNumberFormat="1" applyFont="1" applyFill="1" applyBorder="1" applyAlignment="1" applyProtection="1">
      <alignment horizontal="center" shrinkToFit="1"/>
      <protection hidden="1"/>
    </xf>
    <xf numFmtId="0" fontId="1" fillId="8" borderId="28" xfId="0" applyFont="1" applyFill="1" applyBorder="1" applyAlignment="1" applyProtection="1">
      <alignment horizontal="center"/>
      <protection hidden="1"/>
    </xf>
    <xf numFmtId="1" fontId="1" fillId="7" borderId="29" xfId="0" applyNumberFormat="1" applyFont="1" applyFill="1" applyBorder="1" applyAlignment="1" applyProtection="1">
      <alignment horizontal="center" vertical="center"/>
      <protection hidden="1"/>
    </xf>
    <xf numFmtId="1" fontId="1" fillId="7" borderId="41" xfId="0" applyNumberFormat="1" applyFont="1" applyFill="1" applyBorder="1" applyAlignment="1" applyProtection="1">
      <alignment horizontal="center" vertical="center"/>
      <protection hidden="1"/>
    </xf>
    <xf numFmtId="1" fontId="1" fillId="7" borderId="29" xfId="0" applyNumberFormat="1" applyFont="1" applyFill="1" applyBorder="1" applyAlignment="1" applyProtection="1">
      <alignment horizontal="center"/>
      <protection hidden="1"/>
    </xf>
    <xf numFmtId="1" fontId="1" fillId="7" borderId="25" xfId="0" applyNumberFormat="1" applyFont="1" applyFill="1" applyBorder="1" applyAlignment="1" applyProtection="1">
      <alignment horizontal="center"/>
      <protection hidden="1"/>
    </xf>
    <xf numFmtId="1" fontId="1" fillId="7" borderId="28" xfId="0" applyNumberFormat="1" applyFont="1" applyFill="1" applyBorder="1" applyAlignment="1" applyProtection="1">
      <alignment horizontal="center"/>
      <protection hidden="1"/>
    </xf>
    <xf numFmtId="1" fontId="1" fillId="7" borderId="41" xfId="0" applyNumberFormat="1" applyFont="1" applyFill="1" applyBorder="1" applyAlignment="1" applyProtection="1">
      <alignment horizontal="center"/>
      <protection hidden="1"/>
    </xf>
    <xf numFmtId="0" fontId="1" fillId="10" borderId="41" xfId="0" applyFont="1" applyFill="1" applyBorder="1" applyAlignment="1" applyProtection="1">
      <alignment horizontal="left"/>
      <protection hidden="1"/>
    </xf>
    <xf numFmtId="1" fontId="1" fillId="14" borderId="25" xfId="0" applyNumberFormat="1" applyFont="1" applyFill="1" applyBorder="1" applyAlignment="1" applyProtection="1">
      <alignment horizontal="center"/>
      <protection hidden="1"/>
    </xf>
    <xf numFmtId="1" fontId="1" fillId="14" borderId="6" xfId="0" applyNumberFormat="1" applyFont="1" applyFill="1" applyBorder="1" applyAlignment="1" applyProtection="1">
      <alignment horizontal="center"/>
      <protection hidden="1"/>
    </xf>
    <xf numFmtId="0" fontId="1" fillId="8" borderId="29" xfId="0" applyFont="1" applyFill="1" applyBorder="1" applyProtection="1">
      <protection hidden="1"/>
    </xf>
    <xf numFmtId="0" fontId="1" fillId="8" borderId="52" xfId="0" applyFont="1" applyFill="1" applyBorder="1" applyProtection="1">
      <protection hidden="1"/>
    </xf>
    <xf numFmtId="0" fontId="0" fillId="8" borderId="54" xfId="0" applyFill="1" applyBorder="1" applyAlignment="1" applyProtection="1">
      <alignment horizontal="left"/>
      <protection hidden="1"/>
    </xf>
    <xf numFmtId="0" fontId="1" fillId="8" borderId="13" xfId="0" applyFont="1" applyFill="1" applyBorder="1" applyAlignment="1" applyProtection="1">
      <alignment horizontal="left"/>
      <protection hidden="1"/>
    </xf>
    <xf numFmtId="172" fontId="1" fillId="8" borderId="13" xfId="0" applyNumberFormat="1" applyFont="1" applyFill="1" applyBorder="1" applyAlignment="1" applyProtection="1">
      <alignment horizontal="left" shrinkToFit="1"/>
      <protection hidden="1"/>
    </xf>
    <xf numFmtId="164" fontId="1" fillId="8" borderId="13" xfId="0" applyNumberFormat="1" applyFont="1" applyFill="1" applyBorder="1" applyAlignment="1" applyProtection="1">
      <alignment horizontal="left" shrinkToFit="1"/>
      <protection hidden="1"/>
    </xf>
    <xf numFmtId="168" fontId="1" fillId="8" borderId="13" xfId="0" applyNumberFormat="1" applyFont="1" applyFill="1" applyBorder="1" applyAlignment="1" applyProtection="1">
      <alignment horizontal="left" shrinkToFit="1"/>
      <protection hidden="1"/>
    </xf>
    <xf numFmtId="171" fontId="1" fillId="8" borderId="13" xfId="0" applyNumberFormat="1" applyFont="1" applyFill="1" applyBorder="1" applyAlignment="1" applyProtection="1">
      <alignment horizontal="left" shrinkToFit="1"/>
      <protection hidden="1"/>
    </xf>
    <xf numFmtId="164" fontId="28" fillId="8" borderId="13" xfId="3" applyNumberFormat="1" applyFill="1" applyBorder="1" applyAlignment="1" applyProtection="1">
      <alignment horizontal="left" shrinkToFit="1"/>
      <protection hidden="1"/>
    </xf>
    <xf numFmtId="1" fontId="1" fillId="10" borderId="24" xfId="0" applyNumberFormat="1" applyFont="1" applyFill="1" applyBorder="1" applyAlignment="1" applyProtection="1">
      <alignment horizontal="center"/>
      <protection hidden="1"/>
    </xf>
    <xf numFmtId="1" fontId="1" fillId="10" borderId="7" xfId="0" applyNumberFormat="1" applyFont="1" applyFill="1" applyBorder="1" applyAlignment="1" applyProtection="1">
      <alignment horizontal="center" shrinkToFit="1"/>
      <protection hidden="1"/>
    </xf>
    <xf numFmtId="1" fontId="1" fillId="10" borderId="24" xfId="0" applyNumberFormat="1" applyFont="1" applyFill="1" applyBorder="1" applyAlignment="1" applyProtection="1">
      <alignment horizontal="center" shrinkToFit="1"/>
      <protection hidden="1"/>
    </xf>
    <xf numFmtId="0" fontId="1" fillId="8" borderId="55" xfId="0" applyFont="1" applyFill="1" applyBorder="1" applyAlignment="1" applyProtection="1">
      <alignment horizontal="center"/>
      <protection hidden="1"/>
    </xf>
    <xf numFmtId="1" fontId="1" fillId="7" borderId="22" xfId="0" applyNumberFormat="1" applyFont="1" applyFill="1" applyBorder="1" applyAlignment="1" applyProtection="1">
      <alignment horizontal="center" vertical="center"/>
      <protection hidden="1"/>
    </xf>
    <xf numFmtId="1" fontId="1" fillId="7" borderId="58" xfId="0" applyNumberFormat="1" applyFont="1" applyFill="1" applyBorder="1" applyAlignment="1" applyProtection="1">
      <alignment horizontal="center" vertical="center"/>
      <protection hidden="1"/>
    </xf>
    <xf numFmtId="1" fontId="1" fillId="7" borderId="22" xfId="0" applyNumberFormat="1" applyFont="1" applyFill="1" applyBorder="1" applyAlignment="1" applyProtection="1">
      <alignment horizontal="center"/>
      <protection hidden="1"/>
    </xf>
    <xf numFmtId="1" fontId="1" fillId="7" borderId="31" xfId="0" applyNumberFormat="1" applyFont="1" applyFill="1" applyBorder="1" applyAlignment="1" applyProtection="1">
      <alignment horizontal="center"/>
      <protection hidden="1"/>
    </xf>
    <xf numFmtId="1" fontId="1" fillId="7" borderId="32" xfId="0" applyNumberFormat="1" applyFont="1" applyFill="1" applyBorder="1" applyAlignment="1" applyProtection="1">
      <alignment horizontal="center"/>
      <protection hidden="1"/>
    </xf>
    <xf numFmtId="1" fontId="1" fillId="7" borderId="58" xfId="0" applyNumberFormat="1" applyFont="1" applyFill="1" applyBorder="1" applyAlignment="1" applyProtection="1">
      <alignment horizontal="center"/>
      <protection hidden="1"/>
    </xf>
    <xf numFmtId="0" fontId="1" fillId="10" borderId="58" xfId="0" applyFont="1" applyFill="1" applyBorder="1" applyAlignment="1" applyProtection="1">
      <alignment horizontal="left"/>
      <protection hidden="1"/>
    </xf>
    <xf numFmtId="1" fontId="1" fillId="14" borderId="31" xfId="0" applyNumberFormat="1" applyFont="1" applyFill="1" applyBorder="1" applyAlignment="1" applyProtection="1">
      <alignment horizontal="center"/>
      <protection hidden="1"/>
    </xf>
    <xf numFmtId="1" fontId="1" fillId="14" borderId="24" xfId="0" applyNumberFormat="1" applyFont="1" applyFill="1" applyBorder="1" applyAlignment="1" applyProtection="1">
      <alignment horizontal="center"/>
      <protection hidden="1"/>
    </xf>
    <xf numFmtId="0" fontId="1" fillId="8" borderId="53" xfId="0" applyFont="1" applyFill="1" applyBorder="1" applyProtection="1">
      <protection hidden="1"/>
    </xf>
    <xf numFmtId="0" fontId="1" fillId="8" borderId="56" xfId="0" applyFont="1" applyFill="1" applyBorder="1" applyProtection="1">
      <protection hidden="1"/>
    </xf>
    <xf numFmtId="0" fontId="8" fillId="8" borderId="31" xfId="0" applyFont="1" applyFill="1" applyBorder="1" applyAlignment="1" applyProtection="1">
      <alignment horizontal="left" shrinkToFit="1"/>
      <protection hidden="1"/>
    </xf>
    <xf numFmtId="0" fontId="1" fillId="8" borderId="24" xfId="0" applyFont="1" applyFill="1" applyBorder="1" applyAlignment="1" applyProtection="1">
      <alignment horizontal="left" shrinkToFit="1"/>
      <protection hidden="1"/>
    </xf>
    <xf numFmtId="172" fontId="1" fillId="8" borderId="24" xfId="0" applyNumberFormat="1" applyFont="1" applyFill="1" applyBorder="1" applyAlignment="1" applyProtection="1">
      <alignment horizontal="left" shrinkToFit="1"/>
      <protection hidden="1"/>
    </xf>
    <xf numFmtId="164" fontId="1" fillId="8" borderId="24" xfId="0" applyNumberFormat="1" applyFont="1" applyFill="1" applyBorder="1" applyAlignment="1" applyProtection="1">
      <alignment horizontal="left" shrinkToFit="1"/>
      <protection hidden="1"/>
    </xf>
    <xf numFmtId="168" fontId="8" fillId="8" borderId="24" xfId="0" applyNumberFormat="1" applyFont="1" applyFill="1" applyBorder="1" applyAlignment="1" applyProtection="1">
      <alignment horizontal="left" shrinkToFit="1"/>
      <protection hidden="1"/>
    </xf>
    <xf numFmtId="171" fontId="1" fillId="8" borderId="24" xfId="0" applyNumberFormat="1" applyFont="1" applyFill="1" applyBorder="1" applyAlignment="1" applyProtection="1">
      <alignment horizontal="left" shrinkToFit="1"/>
      <protection hidden="1"/>
    </xf>
    <xf numFmtId="164" fontId="28" fillId="8" borderId="24" xfId="3" applyNumberFormat="1" applyFill="1" applyBorder="1" applyAlignment="1" applyProtection="1">
      <alignment horizontal="left" shrinkToFi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22" xfId="0" applyFont="1" applyFill="1" applyBorder="1" applyProtection="1">
      <protection hidden="1"/>
    </xf>
    <xf numFmtId="0" fontId="1" fillId="8" borderId="59" xfId="0" applyFont="1" applyFill="1" applyBorder="1" applyProtection="1">
      <protection hidden="1"/>
    </xf>
    <xf numFmtId="0" fontId="0" fillId="8" borderId="31" xfId="0" applyFill="1" applyBorder="1" applyAlignment="1" applyProtection="1">
      <alignment horizontal="left"/>
      <protection hidden="1"/>
    </xf>
    <xf numFmtId="0" fontId="1" fillId="8" borderId="24" xfId="0" applyFont="1" applyFill="1" applyBorder="1" applyAlignment="1" applyProtection="1">
      <alignment horizontal="left"/>
      <protection hidden="1"/>
    </xf>
    <xf numFmtId="168" fontId="1" fillId="8" borderId="24" xfId="0" applyNumberFormat="1" applyFont="1" applyFill="1" applyBorder="1" applyAlignment="1" applyProtection="1">
      <alignment horizontal="left" shrinkToFit="1"/>
      <protection hidden="1"/>
    </xf>
    <xf numFmtId="0" fontId="8" fillId="8" borderId="35" xfId="0" applyFont="1" applyFill="1" applyBorder="1" applyAlignment="1" applyProtection="1">
      <alignment horizontal="left" shrinkToFit="1"/>
      <protection hidden="1"/>
    </xf>
    <xf numFmtId="0" fontId="1" fillId="8" borderId="15" xfId="0" applyFont="1" applyFill="1" applyBorder="1" applyAlignment="1" applyProtection="1">
      <alignment horizontal="left" shrinkToFit="1"/>
      <protection hidden="1"/>
    </xf>
    <xf numFmtId="172" fontId="1" fillId="8" borderId="15" xfId="0" applyNumberFormat="1" applyFont="1" applyFill="1" applyBorder="1" applyAlignment="1" applyProtection="1">
      <alignment horizontal="left" shrinkToFit="1"/>
      <protection hidden="1"/>
    </xf>
    <xf numFmtId="164" fontId="1" fillId="8" borderId="15" xfId="0" applyNumberFormat="1" applyFont="1" applyFill="1" applyBorder="1" applyAlignment="1" applyProtection="1">
      <alignment horizontal="left" shrinkToFit="1"/>
      <protection hidden="1"/>
    </xf>
    <xf numFmtId="168" fontId="8" fillId="8" borderId="15" xfId="0" applyNumberFormat="1" applyFont="1" applyFill="1" applyBorder="1" applyAlignment="1" applyProtection="1">
      <alignment horizontal="left" shrinkToFit="1"/>
      <protection hidden="1"/>
    </xf>
    <xf numFmtId="171" fontId="1" fillId="8" borderId="15" xfId="0" applyNumberFormat="1" applyFont="1" applyFill="1" applyBorder="1" applyAlignment="1" applyProtection="1">
      <alignment horizontal="left" shrinkToFit="1"/>
      <protection hidden="1"/>
    </xf>
    <xf numFmtId="164" fontId="28" fillId="8" borderId="15" xfId="3" applyNumberFormat="1" applyFill="1" applyBorder="1" applyAlignment="1" applyProtection="1">
      <alignment horizontal="left" shrinkToFit="1"/>
      <protection hidden="1"/>
    </xf>
    <xf numFmtId="1" fontId="1" fillId="10" borderId="15" xfId="0" applyNumberFormat="1" applyFont="1" applyFill="1" applyBorder="1" applyAlignment="1" applyProtection="1">
      <alignment horizontal="center"/>
      <protection hidden="1"/>
    </xf>
    <xf numFmtId="1" fontId="1" fillId="10" borderId="15" xfId="0" applyNumberFormat="1" applyFont="1" applyFill="1" applyBorder="1" applyAlignment="1" applyProtection="1">
      <alignment horizontal="center" shrinkToFit="1"/>
      <protection hidden="1"/>
    </xf>
    <xf numFmtId="0" fontId="1" fillId="8" borderId="36" xfId="0" applyFont="1" applyFill="1" applyBorder="1" applyAlignment="1" applyProtection="1">
      <alignment horizontal="center"/>
      <protection hidden="1"/>
    </xf>
    <xf numFmtId="1" fontId="1" fillId="7" borderId="34" xfId="0" applyNumberFormat="1" applyFont="1" applyFill="1" applyBorder="1" applyAlignment="1" applyProtection="1">
      <alignment horizontal="center" vertical="center"/>
      <protection hidden="1"/>
    </xf>
    <xf numFmtId="1" fontId="1" fillId="7" borderId="42" xfId="0" applyNumberFormat="1" applyFont="1" applyFill="1" applyBorder="1" applyAlignment="1" applyProtection="1">
      <alignment horizontal="center" vertical="center"/>
      <protection hidden="1"/>
    </xf>
    <xf numFmtId="1" fontId="1" fillId="7" borderId="34" xfId="0" applyNumberFormat="1" applyFont="1" applyFill="1" applyBorder="1" applyAlignment="1" applyProtection="1">
      <alignment horizontal="center"/>
      <protection hidden="1"/>
    </xf>
    <xf numFmtId="1" fontId="1" fillId="7" borderId="35" xfId="0" applyNumberFormat="1" applyFont="1" applyFill="1" applyBorder="1" applyAlignment="1" applyProtection="1">
      <alignment horizontal="center"/>
      <protection hidden="1"/>
    </xf>
    <xf numFmtId="1" fontId="1" fillId="7" borderId="36" xfId="0" applyNumberFormat="1" applyFont="1" applyFill="1" applyBorder="1" applyAlignment="1" applyProtection="1">
      <alignment horizontal="center"/>
      <protection hidden="1"/>
    </xf>
    <xf numFmtId="1" fontId="1" fillId="7" borderId="42" xfId="0" applyNumberFormat="1" applyFont="1" applyFill="1" applyBorder="1" applyAlignment="1" applyProtection="1">
      <alignment horizontal="center"/>
      <protection hidden="1"/>
    </xf>
    <xf numFmtId="0" fontId="1" fillId="10" borderId="42" xfId="0" applyFont="1" applyFill="1" applyBorder="1" applyAlignment="1" applyProtection="1">
      <alignment horizontal="left"/>
      <protection hidden="1"/>
    </xf>
    <xf numFmtId="1" fontId="1" fillId="14" borderId="35" xfId="0" applyNumberFormat="1" applyFont="1" applyFill="1" applyBorder="1" applyAlignment="1" applyProtection="1">
      <alignment horizontal="center"/>
      <protection hidden="1"/>
    </xf>
    <xf numFmtId="1" fontId="1" fillId="14" borderId="15" xfId="0" applyNumberFormat="1" applyFont="1" applyFill="1" applyBorder="1" applyAlignment="1" applyProtection="1">
      <alignment horizontal="center"/>
      <protection hidden="1"/>
    </xf>
    <xf numFmtId="0" fontId="1" fillId="8" borderId="34" xfId="0" applyFont="1" applyFill="1" applyBorder="1" applyProtection="1">
      <protection hidden="1"/>
    </xf>
    <xf numFmtId="0" fontId="1" fillId="8" borderId="39" xfId="0" applyFont="1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71" fontId="1" fillId="0" borderId="0" xfId="0" applyNumberFormat="1" applyFont="1" applyAlignment="1" applyProtection="1">
      <alignment horizontal="left" shrinkToFit="1"/>
      <protection hidden="1"/>
    </xf>
    <xf numFmtId="1" fontId="1" fillId="0" borderId="0" xfId="0" applyNumberFormat="1" applyFont="1" applyAlignment="1" applyProtection="1">
      <alignment horizontal="center" shrinkToFit="1"/>
      <protection hidden="1"/>
    </xf>
    <xf numFmtId="0" fontId="5" fillId="3" borderId="8" xfId="0" applyFont="1" applyFill="1" applyBorder="1" applyAlignment="1" applyProtection="1">
      <alignment horizontal="center" vertical="center" textRotation="90" shrinkToFit="1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textRotation="90"/>
      <protection hidden="1"/>
    </xf>
    <xf numFmtId="0" fontId="5" fillId="3" borderId="18" xfId="0" applyFont="1" applyFill="1" applyBorder="1" applyAlignment="1" applyProtection="1">
      <alignment horizontal="center"/>
      <protection hidden="1"/>
    </xf>
    <xf numFmtId="0" fontId="5" fillId="3" borderId="19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 vertical="center" textRotation="90" wrapText="1"/>
      <protection hidden="1"/>
    </xf>
    <xf numFmtId="0" fontId="5" fillId="3" borderId="4" xfId="0" applyFont="1" applyFill="1" applyBorder="1" applyAlignment="1" applyProtection="1">
      <alignment horizontal="center" vertical="center" textRotation="90" wrapText="1"/>
      <protection hidden="1"/>
    </xf>
    <xf numFmtId="0" fontId="5" fillId="3" borderId="8" xfId="0" applyFont="1" applyFill="1" applyBorder="1" applyAlignment="1" applyProtection="1">
      <alignment horizontal="center" vertical="center" textRotation="90" wrapText="1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5" fillId="3" borderId="51" xfId="0" applyFont="1" applyFill="1" applyBorder="1" applyAlignment="1" applyProtection="1">
      <alignment horizontal="center" vertical="center" wrapText="1"/>
      <protection hidden="1"/>
    </xf>
    <xf numFmtId="0" fontId="5" fillId="3" borderId="10" xfId="0" applyFont="1" applyFill="1" applyBorder="1" applyAlignment="1" applyProtection="1">
      <alignment horizontal="center" vertical="center" shrinkToFit="1"/>
      <protection hidden="1"/>
    </xf>
    <xf numFmtId="0" fontId="5" fillId="3" borderId="17" xfId="0" applyFont="1" applyFill="1" applyBorder="1" applyAlignment="1" applyProtection="1">
      <alignment horizontal="center" vertical="center" shrinkToFit="1"/>
      <protection hidden="1"/>
    </xf>
    <xf numFmtId="0" fontId="5" fillId="3" borderId="11" xfId="0" applyFont="1" applyFill="1" applyBorder="1" applyAlignment="1" applyProtection="1">
      <alignment horizontal="center" vertical="center" shrinkToFit="1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5" fillId="3" borderId="8" xfId="0" applyFont="1" applyFill="1" applyBorder="1" applyAlignment="1" applyProtection="1">
      <alignment horizontal="center" textRotation="90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5" fillId="3" borderId="10" xfId="0" applyFont="1" applyFill="1" applyBorder="1" applyAlignment="1" applyProtection="1">
      <alignment horizontal="center" textRotation="90"/>
      <protection hidden="1"/>
    </xf>
    <xf numFmtId="0" fontId="21" fillId="10" borderId="17" xfId="0" applyFont="1" applyFill="1" applyBorder="1" applyAlignment="1" applyProtection="1">
      <alignment horizontal="center" vertical="center"/>
      <protection hidden="1"/>
    </xf>
    <xf numFmtId="0" fontId="22" fillId="10" borderId="12" xfId="0" applyFont="1" applyFill="1" applyBorder="1" applyAlignment="1" applyProtection="1">
      <alignment horizontal="center" vertical="center"/>
      <protection hidden="1"/>
    </xf>
    <xf numFmtId="167" fontId="14" fillId="10" borderId="30" xfId="0" applyNumberFormat="1" applyFont="1" applyFill="1" applyBorder="1" applyAlignment="1" applyProtection="1">
      <alignment horizontal="left" vertical="center" wrapText="1" shrinkToFit="1"/>
      <protection hidden="1"/>
    </xf>
    <xf numFmtId="0" fontId="27" fillId="0" borderId="58" xfId="0" applyFont="1" applyBorder="1" applyAlignment="1" applyProtection="1">
      <alignment horizontal="left" vertical="center" wrapText="1" shrinkToFit="1"/>
      <protection hidden="1"/>
    </xf>
    <xf numFmtId="0" fontId="27" fillId="0" borderId="57" xfId="0" applyFont="1" applyBorder="1" applyAlignment="1" applyProtection="1">
      <alignment horizontal="left" vertical="center" wrapText="1" shrinkToFi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0" borderId="30" xfId="2" applyFont="1" applyBorder="1" applyAlignment="1" applyProtection="1">
      <alignment horizontal="left" vertical="center" wrapText="1"/>
      <protection hidden="1"/>
    </xf>
    <xf numFmtId="0" fontId="0" fillId="0" borderId="58" xfId="0" applyBorder="1" applyAlignment="1" applyProtection="1">
      <alignment horizontal="left" vertical="center" wrapText="1"/>
      <protection hidden="1"/>
    </xf>
    <xf numFmtId="0" fontId="0" fillId="0" borderId="57" xfId="0" applyBorder="1" applyAlignment="1" applyProtection="1">
      <alignment horizontal="left" vertical="center" wrapText="1"/>
      <protection hidden="1"/>
    </xf>
    <xf numFmtId="167" fontId="5" fillId="0" borderId="30" xfId="0" applyNumberFormat="1" applyFont="1" applyBorder="1" applyAlignment="1" applyProtection="1">
      <alignment horizontal="left" vertical="top" shrinkToFit="1"/>
      <protection hidden="1"/>
    </xf>
    <xf numFmtId="0" fontId="0" fillId="0" borderId="58" xfId="0" applyBorder="1" applyAlignment="1" applyProtection="1">
      <alignment horizontal="left" vertical="top" shrinkToFit="1"/>
      <protection hidden="1"/>
    </xf>
    <xf numFmtId="0" fontId="0" fillId="0" borderId="57" xfId="0" applyBorder="1" applyAlignment="1" applyProtection="1">
      <alignment horizontal="left" vertical="top" shrinkToFit="1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1" fontId="14" fillId="7" borderId="17" xfId="0" applyNumberFormat="1" applyFont="1" applyFill="1" applyBorder="1" applyAlignment="1" applyProtection="1">
      <alignment horizontal="center" vertical="center"/>
      <protection hidden="1"/>
    </xf>
    <xf numFmtId="1" fontId="14" fillId="7" borderId="12" xfId="0" applyNumberFormat="1" applyFont="1" applyFill="1" applyBorder="1" applyAlignment="1" applyProtection="1">
      <alignment horizontal="center" vertical="center"/>
      <protection hidden="1"/>
    </xf>
  </cellXfs>
  <cellStyles count="4">
    <cellStyle name="Hypertextové prepojenie" xfId="3" builtinId="8"/>
    <cellStyle name="Mena" xfId="1" builtinId="4"/>
    <cellStyle name="Normálna" xfId="0" builtinId="0"/>
    <cellStyle name="Vysvetľujúci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AAF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cer.j@office.com" TargetMode="External"/><Relationship Id="rId2" Type="http://schemas.openxmlformats.org/officeDocument/2006/relationships/hyperlink" Target="mailto:skaut@hotmail.com" TargetMode="External"/><Relationship Id="rId1" Type="http://schemas.openxmlformats.org/officeDocument/2006/relationships/hyperlink" Target="mailto:borec@gmail.com" TargetMode="External"/><Relationship Id="rId5" Type="http://schemas.openxmlformats.org/officeDocument/2006/relationships/hyperlink" Target="mailto:zelenac.o@proton.me" TargetMode="External"/><Relationship Id="rId4" Type="http://schemas.openxmlformats.org/officeDocument/2006/relationships/hyperlink" Target="mailto:frantisek.koc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6"/>
  <sheetViews>
    <sheetView showGridLines="0" tabSelected="1" zoomScale="81" zoomScaleNormal="81" workbookViewId="0">
      <pane xSplit="2" topLeftCell="F1" activePane="topRight" state="frozen"/>
      <selection pane="topRight" activeCell="V7" sqref="V7"/>
    </sheetView>
  </sheetViews>
  <sheetFormatPr defaultColWidth="8.85546875" defaultRowHeight="12.75"/>
  <cols>
    <col min="1" max="1" width="3.7109375" style="3" customWidth="1"/>
    <col min="2" max="3" width="15.7109375" style="2" customWidth="1"/>
    <col min="4" max="4" width="10.7109375" style="2" customWidth="1"/>
    <col min="5" max="5" width="20.7109375" style="2" customWidth="1"/>
    <col min="6" max="6" width="6.7109375" style="3" customWidth="1"/>
    <col min="7" max="7" width="20.7109375" style="2" customWidth="1"/>
    <col min="8" max="8" width="15.7109375" style="2" customWidth="1"/>
    <col min="9" max="9" width="30.7109375" style="2" customWidth="1"/>
    <col min="10" max="10" width="7.7109375" style="2" customWidth="1"/>
    <col min="11" max="11" width="12.7109375" style="2" customWidth="1"/>
    <col min="12" max="12" width="7.7109375" style="2" customWidth="1"/>
    <col min="13" max="13" width="12.7109375" style="3" customWidth="1"/>
    <col min="14" max="18" width="3.7109375" style="4" customWidth="1"/>
    <col min="19" max="29" width="3.7109375" style="2" customWidth="1"/>
    <col min="30" max="30" width="13.28515625" style="2" customWidth="1"/>
    <col min="31" max="37" width="7.7109375" style="2" customWidth="1"/>
    <col min="38" max="38" width="7.7109375" style="120" customWidth="1"/>
    <col min="39" max="39" width="7.7109375" style="3" customWidth="1"/>
    <col min="40" max="41" width="7.7109375" style="2" customWidth="1"/>
    <col min="42" max="43" width="20.7109375" style="2" customWidth="1"/>
    <col min="44" max="44" width="10.7109375" style="2" customWidth="1"/>
    <col min="45" max="48" width="3.7109375" style="2" customWidth="1"/>
    <col min="49" max="1024" width="11.28515625" style="2" customWidth="1"/>
    <col min="1025" max="1026" width="11.28515625" style="120" customWidth="1"/>
    <col min="1027" max="16384" width="8.85546875" style="120"/>
  </cols>
  <sheetData>
    <row r="1" spans="1:1025" ht="34.35" customHeight="1" thickBot="1">
      <c r="A1" s="8"/>
      <c r="B1" s="5"/>
      <c r="C1" s="43" t="s">
        <v>99</v>
      </c>
      <c r="D1" s="6"/>
      <c r="E1" s="6"/>
      <c r="F1" s="48"/>
      <c r="G1" s="6"/>
      <c r="H1" s="6"/>
      <c r="I1" s="6"/>
      <c r="J1" s="6"/>
      <c r="K1" s="6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80"/>
      <c r="AN1" s="5"/>
      <c r="AO1" s="7"/>
      <c r="AP1" s="5"/>
      <c r="AQ1" s="5"/>
      <c r="AR1" s="26"/>
      <c r="AS1" s="26"/>
      <c r="AT1" s="26"/>
      <c r="AU1" s="44"/>
      <c r="AV1" s="44"/>
      <c r="AW1" s="44"/>
      <c r="AX1" s="44"/>
      <c r="AY1" s="44"/>
    </row>
    <row r="2" spans="1:1025" s="121" customFormat="1" ht="24.95" customHeight="1" thickBot="1">
      <c r="A2" s="73"/>
      <c r="B2" s="74"/>
      <c r="C2" s="72"/>
      <c r="D2" s="72" t="s">
        <v>48</v>
      </c>
      <c r="E2" s="75"/>
      <c r="F2" s="76"/>
      <c r="G2" s="76"/>
      <c r="H2" s="295" t="s">
        <v>97</v>
      </c>
      <c r="I2" s="296"/>
      <c r="J2" s="75"/>
      <c r="K2" s="75"/>
      <c r="L2" s="75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1" t="s">
        <v>98</v>
      </c>
      <c r="AE2" s="74"/>
      <c r="AF2" s="74"/>
      <c r="AG2" s="74"/>
      <c r="AH2" s="286"/>
      <c r="AI2" s="286"/>
      <c r="AJ2" s="286"/>
      <c r="AK2" s="286"/>
      <c r="AL2" s="286"/>
      <c r="AM2" s="286"/>
      <c r="AN2" s="73"/>
      <c r="AO2" s="77"/>
      <c r="AP2" s="74"/>
      <c r="AQ2" s="74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  <c r="KP2" s="78"/>
      <c r="KQ2" s="78"/>
      <c r="KR2" s="78"/>
      <c r="KS2" s="78"/>
      <c r="KT2" s="78"/>
      <c r="KU2" s="78"/>
      <c r="KV2" s="78"/>
      <c r="KW2" s="78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8"/>
      <c r="LV2" s="78"/>
      <c r="LW2" s="78"/>
      <c r="LX2" s="78"/>
      <c r="LY2" s="78"/>
      <c r="LZ2" s="78"/>
      <c r="MA2" s="78"/>
      <c r="MB2" s="78"/>
      <c r="MC2" s="78"/>
      <c r="MD2" s="78"/>
      <c r="ME2" s="78"/>
      <c r="MF2" s="78"/>
      <c r="MG2" s="78"/>
      <c r="MH2" s="78"/>
      <c r="MI2" s="78"/>
      <c r="MJ2" s="78"/>
      <c r="MK2" s="78"/>
      <c r="ML2" s="78"/>
      <c r="MM2" s="78"/>
      <c r="MN2" s="78"/>
      <c r="MO2" s="78"/>
      <c r="MP2" s="78"/>
      <c r="MQ2" s="78"/>
      <c r="MR2" s="78"/>
      <c r="MS2" s="78"/>
      <c r="MT2" s="78"/>
      <c r="MU2" s="78"/>
      <c r="MV2" s="78"/>
      <c r="MW2" s="78"/>
      <c r="MX2" s="78"/>
      <c r="MY2" s="78"/>
      <c r="MZ2" s="78"/>
      <c r="NA2" s="78"/>
      <c r="NB2" s="78"/>
      <c r="NC2" s="78"/>
      <c r="ND2" s="78"/>
      <c r="NE2" s="78"/>
      <c r="NF2" s="78"/>
      <c r="NG2" s="78"/>
      <c r="NH2" s="78"/>
      <c r="NI2" s="78"/>
      <c r="NJ2" s="78"/>
      <c r="NK2" s="78"/>
      <c r="NL2" s="78"/>
      <c r="NM2" s="78"/>
      <c r="NN2" s="78"/>
      <c r="NO2" s="78"/>
      <c r="NP2" s="78"/>
      <c r="NQ2" s="78"/>
      <c r="NR2" s="78"/>
      <c r="NS2" s="78"/>
      <c r="NT2" s="78"/>
      <c r="NU2" s="78"/>
      <c r="NV2" s="78"/>
      <c r="NW2" s="78"/>
      <c r="NX2" s="78"/>
      <c r="NY2" s="78"/>
      <c r="NZ2" s="78"/>
      <c r="OA2" s="78"/>
      <c r="OB2" s="78"/>
      <c r="OC2" s="78"/>
      <c r="OD2" s="78"/>
      <c r="OE2" s="78"/>
      <c r="OF2" s="78"/>
      <c r="OG2" s="78"/>
      <c r="OH2" s="78"/>
      <c r="OI2" s="78"/>
      <c r="OJ2" s="78"/>
      <c r="OK2" s="78"/>
      <c r="OL2" s="78"/>
      <c r="OM2" s="78"/>
      <c r="ON2" s="78"/>
      <c r="OO2" s="78"/>
      <c r="OP2" s="78"/>
      <c r="OQ2" s="78"/>
      <c r="OR2" s="78"/>
      <c r="OS2" s="78"/>
      <c r="OT2" s="78"/>
      <c r="OU2" s="78"/>
      <c r="OV2" s="78"/>
      <c r="OW2" s="78"/>
      <c r="OX2" s="78"/>
      <c r="OY2" s="78"/>
      <c r="OZ2" s="78"/>
      <c r="PA2" s="78"/>
      <c r="PB2" s="78"/>
      <c r="PC2" s="78"/>
      <c r="PD2" s="78"/>
      <c r="PE2" s="78"/>
      <c r="PF2" s="78"/>
      <c r="PG2" s="78"/>
      <c r="PH2" s="78"/>
      <c r="PI2" s="78"/>
      <c r="PJ2" s="78"/>
      <c r="PK2" s="78"/>
      <c r="PL2" s="78"/>
      <c r="PM2" s="78"/>
      <c r="PN2" s="78"/>
      <c r="PO2" s="78"/>
      <c r="PP2" s="78"/>
      <c r="PQ2" s="78"/>
      <c r="PR2" s="78"/>
      <c r="PS2" s="78"/>
      <c r="PT2" s="78"/>
      <c r="PU2" s="78"/>
      <c r="PV2" s="78"/>
      <c r="PW2" s="78"/>
      <c r="PX2" s="78"/>
      <c r="PY2" s="78"/>
      <c r="PZ2" s="78"/>
      <c r="QA2" s="78"/>
      <c r="QB2" s="78"/>
      <c r="QC2" s="78"/>
      <c r="QD2" s="78"/>
      <c r="QE2" s="78"/>
      <c r="QF2" s="78"/>
      <c r="QG2" s="78"/>
      <c r="QH2" s="78"/>
      <c r="QI2" s="78"/>
      <c r="QJ2" s="78"/>
      <c r="QK2" s="78"/>
      <c r="QL2" s="78"/>
      <c r="QM2" s="78"/>
      <c r="QN2" s="78"/>
      <c r="QO2" s="78"/>
      <c r="QP2" s="78"/>
      <c r="QQ2" s="78"/>
      <c r="QR2" s="78"/>
      <c r="QS2" s="78"/>
      <c r="QT2" s="78"/>
      <c r="QU2" s="78"/>
      <c r="QV2" s="78"/>
      <c r="QW2" s="78"/>
      <c r="QX2" s="78"/>
      <c r="QY2" s="78"/>
      <c r="QZ2" s="78"/>
      <c r="RA2" s="78"/>
      <c r="RB2" s="78"/>
      <c r="RC2" s="78"/>
      <c r="RD2" s="78"/>
      <c r="RE2" s="78"/>
      <c r="RF2" s="78"/>
      <c r="RG2" s="78"/>
      <c r="RH2" s="78"/>
      <c r="RI2" s="78"/>
      <c r="RJ2" s="78"/>
      <c r="RK2" s="78"/>
      <c r="RL2" s="78"/>
      <c r="RM2" s="78"/>
      <c r="RN2" s="78"/>
      <c r="RO2" s="78"/>
      <c r="RP2" s="78"/>
      <c r="RQ2" s="78"/>
      <c r="RR2" s="78"/>
      <c r="RS2" s="78"/>
      <c r="RT2" s="78"/>
      <c r="RU2" s="78"/>
      <c r="RV2" s="78"/>
      <c r="RW2" s="78"/>
      <c r="RX2" s="78"/>
      <c r="RY2" s="78"/>
      <c r="RZ2" s="78"/>
      <c r="SA2" s="78"/>
      <c r="SB2" s="78"/>
      <c r="SC2" s="78"/>
      <c r="SD2" s="78"/>
      <c r="SE2" s="78"/>
      <c r="SF2" s="78"/>
      <c r="SG2" s="78"/>
      <c r="SH2" s="78"/>
      <c r="SI2" s="78"/>
      <c r="SJ2" s="78"/>
      <c r="SK2" s="78"/>
      <c r="SL2" s="78"/>
      <c r="SM2" s="78"/>
      <c r="SN2" s="78"/>
      <c r="SO2" s="78"/>
      <c r="SP2" s="78"/>
      <c r="SQ2" s="78"/>
      <c r="SR2" s="78"/>
      <c r="SS2" s="78"/>
      <c r="ST2" s="78"/>
      <c r="SU2" s="78"/>
      <c r="SV2" s="78"/>
      <c r="SW2" s="78"/>
      <c r="SX2" s="78"/>
      <c r="SY2" s="78"/>
      <c r="SZ2" s="78"/>
      <c r="TA2" s="78"/>
      <c r="TB2" s="78"/>
      <c r="TC2" s="78"/>
      <c r="TD2" s="78"/>
      <c r="TE2" s="78"/>
      <c r="TF2" s="78"/>
      <c r="TG2" s="78"/>
      <c r="TH2" s="78"/>
      <c r="TI2" s="78"/>
      <c r="TJ2" s="78"/>
      <c r="TK2" s="78"/>
      <c r="TL2" s="78"/>
      <c r="TM2" s="78"/>
      <c r="TN2" s="78"/>
      <c r="TO2" s="78"/>
      <c r="TP2" s="78"/>
      <c r="TQ2" s="78"/>
      <c r="TR2" s="78"/>
      <c r="TS2" s="78"/>
      <c r="TT2" s="78"/>
      <c r="TU2" s="78"/>
      <c r="TV2" s="78"/>
      <c r="TW2" s="78"/>
      <c r="TX2" s="78"/>
      <c r="TY2" s="78"/>
      <c r="TZ2" s="78"/>
      <c r="UA2" s="78"/>
      <c r="UB2" s="78"/>
      <c r="UC2" s="78"/>
      <c r="UD2" s="78"/>
      <c r="UE2" s="78"/>
      <c r="UF2" s="78"/>
      <c r="UG2" s="78"/>
      <c r="UH2" s="78"/>
      <c r="UI2" s="78"/>
      <c r="UJ2" s="78"/>
      <c r="UK2" s="78"/>
      <c r="UL2" s="78"/>
      <c r="UM2" s="78"/>
      <c r="UN2" s="78"/>
      <c r="UO2" s="78"/>
      <c r="UP2" s="78"/>
      <c r="UQ2" s="78"/>
      <c r="UR2" s="78"/>
      <c r="US2" s="78"/>
      <c r="UT2" s="78"/>
      <c r="UU2" s="78"/>
      <c r="UV2" s="78"/>
      <c r="UW2" s="78"/>
      <c r="UX2" s="78"/>
      <c r="UY2" s="78"/>
      <c r="UZ2" s="78"/>
      <c r="VA2" s="78"/>
      <c r="VB2" s="78"/>
      <c r="VC2" s="78"/>
      <c r="VD2" s="78"/>
      <c r="VE2" s="78"/>
      <c r="VF2" s="78"/>
      <c r="VG2" s="78"/>
      <c r="VH2" s="78"/>
      <c r="VI2" s="78"/>
      <c r="VJ2" s="78"/>
      <c r="VK2" s="78"/>
      <c r="VL2" s="78"/>
      <c r="VM2" s="78"/>
      <c r="VN2" s="78"/>
      <c r="VO2" s="78"/>
      <c r="VP2" s="78"/>
      <c r="VQ2" s="78"/>
      <c r="VR2" s="78"/>
      <c r="VS2" s="78"/>
      <c r="VT2" s="78"/>
      <c r="VU2" s="78"/>
      <c r="VV2" s="78"/>
      <c r="VW2" s="78"/>
      <c r="VX2" s="78"/>
      <c r="VY2" s="78"/>
      <c r="VZ2" s="78"/>
      <c r="WA2" s="78"/>
      <c r="WB2" s="78"/>
      <c r="WC2" s="78"/>
      <c r="WD2" s="78"/>
      <c r="WE2" s="78"/>
      <c r="WF2" s="78"/>
      <c r="WG2" s="78"/>
      <c r="WH2" s="78"/>
      <c r="WI2" s="78"/>
      <c r="WJ2" s="78"/>
      <c r="WK2" s="78"/>
      <c r="WL2" s="78"/>
      <c r="WM2" s="78"/>
      <c r="WN2" s="78"/>
      <c r="WO2" s="78"/>
      <c r="WP2" s="78"/>
      <c r="WQ2" s="78"/>
      <c r="WR2" s="78"/>
      <c r="WS2" s="78"/>
      <c r="WT2" s="78"/>
      <c r="WU2" s="78"/>
      <c r="WV2" s="78"/>
      <c r="WW2" s="78"/>
      <c r="WX2" s="78"/>
      <c r="WY2" s="78"/>
      <c r="WZ2" s="78"/>
      <c r="XA2" s="78"/>
      <c r="XB2" s="78"/>
      <c r="XC2" s="78"/>
      <c r="XD2" s="78"/>
      <c r="XE2" s="78"/>
      <c r="XF2" s="78"/>
      <c r="XG2" s="78"/>
      <c r="XH2" s="78"/>
      <c r="XI2" s="78"/>
      <c r="XJ2" s="78"/>
      <c r="XK2" s="78"/>
      <c r="XL2" s="78"/>
      <c r="XM2" s="78"/>
      <c r="XN2" s="78"/>
      <c r="XO2" s="78"/>
      <c r="XP2" s="78"/>
      <c r="XQ2" s="78"/>
      <c r="XR2" s="78"/>
      <c r="XS2" s="78"/>
      <c r="XT2" s="78"/>
      <c r="XU2" s="78"/>
      <c r="XV2" s="78"/>
      <c r="XW2" s="78"/>
      <c r="XX2" s="78"/>
      <c r="XY2" s="78"/>
      <c r="XZ2" s="78"/>
      <c r="YA2" s="78"/>
      <c r="YB2" s="78"/>
      <c r="YC2" s="78"/>
      <c r="YD2" s="78"/>
      <c r="YE2" s="78"/>
      <c r="YF2" s="78"/>
      <c r="YG2" s="78"/>
      <c r="YH2" s="78"/>
      <c r="YI2" s="78"/>
      <c r="YJ2" s="78"/>
      <c r="YK2" s="78"/>
      <c r="YL2" s="78"/>
      <c r="YM2" s="78"/>
      <c r="YN2" s="78"/>
      <c r="YO2" s="78"/>
      <c r="YP2" s="78"/>
      <c r="YQ2" s="78"/>
      <c r="YR2" s="78"/>
      <c r="YS2" s="78"/>
      <c r="YT2" s="78"/>
      <c r="YU2" s="78"/>
      <c r="YV2" s="78"/>
      <c r="YW2" s="78"/>
      <c r="YX2" s="78"/>
      <c r="YY2" s="78"/>
      <c r="YZ2" s="78"/>
      <c r="ZA2" s="78"/>
      <c r="ZB2" s="78"/>
      <c r="ZC2" s="78"/>
      <c r="ZD2" s="78"/>
      <c r="ZE2" s="78"/>
      <c r="ZF2" s="78"/>
      <c r="ZG2" s="78"/>
      <c r="ZH2" s="78"/>
      <c r="ZI2" s="78"/>
      <c r="ZJ2" s="78"/>
      <c r="ZK2" s="78"/>
      <c r="ZL2" s="78"/>
      <c r="ZM2" s="78"/>
      <c r="ZN2" s="78"/>
      <c r="ZO2" s="78"/>
      <c r="ZP2" s="78"/>
      <c r="ZQ2" s="78"/>
      <c r="ZR2" s="78"/>
      <c r="ZS2" s="78"/>
      <c r="ZT2" s="78"/>
      <c r="ZU2" s="78"/>
      <c r="ZV2" s="78"/>
      <c r="ZW2" s="78"/>
      <c r="ZX2" s="78"/>
      <c r="ZY2" s="78"/>
      <c r="ZZ2" s="78"/>
      <c r="AAA2" s="78"/>
      <c r="AAB2" s="78"/>
      <c r="AAC2" s="78"/>
      <c r="AAD2" s="78"/>
      <c r="AAE2" s="78"/>
      <c r="AAF2" s="78"/>
      <c r="AAG2" s="78"/>
      <c r="AAH2" s="78"/>
      <c r="AAI2" s="78"/>
      <c r="AAJ2" s="78"/>
      <c r="AAK2" s="78"/>
      <c r="AAL2" s="78"/>
      <c r="AAM2" s="78"/>
      <c r="AAN2" s="78"/>
      <c r="AAO2" s="78"/>
      <c r="AAP2" s="78"/>
      <c r="AAQ2" s="78"/>
      <c r="AAR2" s="78"/>
      <c r="AAS2" s="78"/>
      <c r="AAT2" s="78"/>
      <c r="AAU2" s="78"/>
      <c r="AAV2" s="78"/>
      <c r="AAW2" s="78"/>
      <c r="AAX2" s="78"/>
      <c r="AAY2" s="78"/>
      <c r="AAZ2" s="78"/>
      <c r="ABA2" s="78"/>
      <c r="ABB2" s="78"/>
      <c r="ABC2" s="78"/>
      <c r="ABD2" s="78"/>
      <c r="ABE2" s="78"/>
      <c r="ABF2" s="78"/>
      <c r="ABG2" s="78"/>
      <c r="ABH2" s="78"/>
      <c r="ABI2" s="78"/>
      <c r="ABJ2" s="78"/>
      <c r="ABK2" s="78"/>
      <c r="ABL2" s="78"/>
      <c r="ABM2" s="78"/>
      <c r="ABN2" s="78"/>
      <c r="ABO2" s="78"/>
      <c r="ABP2" s="78"/>
      <c r="ABQ2" s="78"/>
      <c r="ABR2" s="78"/>
      <c r="ABS2" s="78"/>
      <c r="ABT2" s="78"/>
      <c r="ABU2" s="78"/>
      <c r="ABV2" s="78"/>
      <c r="ABW2" s="78"/>
      <c r="ABX2" s="78"/>
      <c r="ABY2" s="78"/>
      <c r="ABZ2" s="78"/>
      <c r="ACA2" s="78"/>
      <c r="ACB2" s="78"/>
      <c r="ACC2" s="78"/>
      <c r="ACD2" s="78"/>
      <c r="ACE2" s="78"/>
      <c r="ACF2" s="78"/>
      <c r="ACG2" s="78"/>
      <c r="ACH2" s="78"/>
      <c r="ACI2" s="78"/>
      <c r="ACJ2" s="78"/>
      <c r="ACK2" s="78"/>
      <c r="ACL2" s="78"/>
      <c r="ACM2" s="78"/>
      <c r="ACN2" s="78"/>
      <c r="ACO2" s="78"/>
      <c r="ACP2" s="78"/>
      <c r="ACQ2" s="78"/>
      <c r="ACR2" s="78"/>
      <c r="ACS2" s="78"/>
      <c r="ACT2" s="78"/>
      <c r="ACU2" s="78"/>
      <c r="ACV2" s="78"/>
      <c r="ACW2" s="78"/>
      <c r="ACX2" s="78"/>
      <c r="ACY2" s="78"/>
      <c r="ACZ2" s="78"/>
      <c r="ADA2" s="78"/>
      <c r="ADB2" s="78"/>
      <c r="ADC2" s="78"/>
      <c r="ADD2" s="78"/>
      <c r="ADE2" s="78"/>
      <c r="ADF2" s="78"/>
      <c r="ADG2" s="78"/>
      <c r="ADH2" s="78"/>
      <c r="ADI2" s="78"/>
      <c r="ADJ2" s="78"/>
      <c r="ADK2" s="78"/>
      <c r="ADL2" s="78"/>
      <c r="ADM2" s="78"/>
      <c r="ADN2" s="78"/>
      <c r="ADO2" s="78"/>
      <c r="ADP2" s="78"/>
      <c r="ADQ2" s="78"/>
      <c r="ADR2" s="78"/>
      <c r="ADS2" s="78"/>
      <c r="ADT2" s="78"/>
      <c r="ADU2" s="78"/>
      <c r="ADV2" s="78"/>
      <c r="ADW2" s="78"/>
      <c r="ADX2" s="78"/>
      <c r="ADY2" s="78"/>
      <c r="ADZ2" s="78"/>
      <c r="AEA2" s="78"/>
      <c r="AEB2" s="78"/>
      <c r="AEC2" s="78"/>
      <c r="AED2" s="78"/>
      <c r="AEE2" s="78"/>
      <c r="AEF2" s="78"/>
      <c r="AEG2" s="78"/>
      <c r="AEH2" s="78"/>
      <c r="AEI2" s="78"/>
      <c r="AEJ2" s="78"/>
      <c r="AEK2" s="78"/>
      <c r="AEL2" s="78"/>
      <c r="AEM2" s="78"/>
      <c r="AEN2" s="78"/>
      <c r="AEO2" s="78"/>
      <c r="AEP2" s="78"/>
      <c r="AEQ2" s="78"/>
      <c r="AER2" s="78"/>
      <c r="AES2" s="78"/>
      <c r="AET2" s="78"/>
      <c r="AEU2" s="78"/>
      <c r="AEV2" s="78"/>
      <c r="AEW2" s="78"/>
      <c r="AEX2" s="78"/>
      <c r="AEY2" s="78"/>
      <c r="AEZ2" s="78"/>
      <c r="AFA2" s="78"/>
      <c r="AFB2" s="78"/>
      <c r="AFC2" s="78"/>
      <c r="AFD2" s="78"/>
      <c r="AFE2" s="78"/>
      <c r="AFF2" s="78"/>
      <c r="AFG2" s="78"/>
      <c r="AFH2" s="78"/>
      <c r="AFI2" s="78"/>
      <c r="AFJ2" s="78"/>
      <c r="AFK2" s="78"/>
      <c r="AFL2" s="78"/>
      <c r="AFM2" s="78"/>
      <c r="AFN2" s="78"/>
      <c r="AFO2" s="78"/>
      <c r="AFP2" s="78"/>
      <c r="AFQ2" s="78"/>
      <c r="AFR2" s="78"/>
      <c r="AFS2" s="78"/>
      <c r="AFT2" s="78"/>
      <c r="AFU2" s="78"/>
      <c r="AFV2" s="78"/>
      <c r="AFW2" s="78"/>
      <c r="AFX2" s="78"/>
      <c r="AFY2" s="78"/>
      <c r="AFZ2" s="78"/>
      <c r="AGA2" s="78"/>
      <c r="AGB2" s="78"/>
      <c r="AGC2" s="78"/>
      <c r="AGD2" s="78"/>
      <c r="AGE2" s="78"/>
      <c r="AGF2" s="78"/>
      <c r="AGG2" s="78"/>
      <c r="AGH2" s="78"/>
      <c r="AGI2" s="78"/>
      <c r="AGJ2" s="78"/>
      <c r="AGK2" s="78"/>
      <c r="AGL2" s="78"/>
      <c r="AGM2" s="78"/>
      <c r="AGN2" s="78"/>
      <c r="AGO2" s="78"/>
      <c r="AGP2" s="78"/>
      <c r="AGQ2" s="78"/>
      <c r="AGR2" s="78"/>
      <c r="AGS2" s="78"/>
      <c r="AGT2" s="78"/>
      <c r="AGU2" s="78"/>
      <c r="AGV2" s="78"/>
      <c r="AGW2" s="78"/>
      <c r="AGX2" s="78"/>
      <c r="AGY2" s="78"/>
      <c r="AGZ2" s="78"/>
      <c r="AHA2" s="78"/>
      <c r="AHB2" s="78"/>
      <c r="AHC2" s="78"/>
      <c r="AHD2" s="78"/>
      <c r="AHE2" s="78"/>
      <c r="AHF2" s="78"/>
      <c r="AHG2" s="78"/>
      <c r="AHH2" s="78"/>
      <c r="AHI2" s="78"/>
      <c r="AHJ2" s="78"/>
      <c r="AHK2" s="78"/>
      <c r="AHL2" s="78"/>
      <c r="AHM2" s="78"/>
      <c r="AHN2" s="78"/>
      <c r="AHO2" s="78"/>
      <c r="AHP2" s="78"/>
      <c r="AHQ2" s="78"/>
      <c r="AHR2" s="78"/>
      <c r="AHS2" s="78"/>
      <c r="AHT2" s="78"/>
      <c r="AHU2" s="78"/>
      <c r="AHV2" s="78"/>
      <c r="AHW2" s="78"/>
      <c r="AHX2" s="78"/>
      <c r="AHY2" s="78"/>
      <c r="AHZ2" s="78"/>
      <c r="AIA2" s="78"/>
      <c r="AIB2" s="78"/>
      <c r="AIC2" s="78"/>
      <c r="AID2" s="78"/>
      <c r="AIE2" s="78"/>
      <c r="AIF2" s="78"/>
      <c r="AIG2" s="78"/>
      <c r="AIH2" s="78"/>
      <c r="AII2" s="78"/>
      <c r="AIJ2" s="78"/>
      <c r="AIK2" s="78"/>
      <c r="AIL2" s="78"/>
      <c r="AIM2" s="78"/>
      <c r="AIN2" s="78"/>
      <c r="AIO2" s="78"/>
      <c r="AIP2" s="78"/>
      <c r="AIQ2" s="78"/>
      <c r="AIR2" s="78"/>
      <c r="AIS2" s="78"/>
      <c r="AIT2" s="78"/>
      <c r="AIU2" s="78"/>
      <c r="AIV2" s="78"/>
      <c r="AIW2" s="78"/>
      <c r="AIX2" s="78"/>
      <c r="AIY2" s="78"/>
      <c r="AIZ2" s="78"/>
      <c r="AJA2" s="78"/>
      <c r="AJB2" s="78"/>
      <c r="AJC2" s="78"/>
      <c r="AJD2" s="78"/>
      <c r="AJE2" s="78"/>
      <c r="AJF2" s="78"/>
      <c r="AJG2" s="78"/>
      <c r="AJH2" s="78"/>
      <c r="AJI2" s="78"/>
      <c r="AJJ2" s="78"/>
      <c r="AJK2" s="78"/>
      <c r="AJL2" s="78"/>
      <c r="AJM2" s="78"/>
      <c r="AJN2" s="78"/>
      <c r="AJO2" s="78"/>
      <c r="AJP2" s="78"/>
      <c r="AJQ2" s="78"/>
      <c r="AJR2" s="78"/>
      <c r="AJS2" s="78"/>
      <c r="AJT2" s="78"/>
      <c r="AJU2" s="78"/>
      <c r="AJV2" s="78"/>
      <c r="AJW2" s="78"/>
      <c r="AJX2" s="78"/>
      <c r="AJY2" s="78"/>
      <c r="AJZ2" s="78"/>
      <c r="AKA2" s="78"/>
      <c r="AKB2" s="78"/>
      <c r="AKC2" s="78"/>
      <c r="AKD2" s="78"/>
      <c r="AKE2" s="78"/>
      <c r="AKF2" s="78"/>
      <c r="AKG2" s="78"/>
      <c r="AKH2" s="78"/>
      <c r="AKI2" s="78"/>
      <c r="AKJ2" s="78"/>
      <c r="AKK2" s="78"/>
      <c r="AKL2" s="78"/>
      <c r="AKM2" s="78"/>
      <c r="AKN2" s="78"/>
      <c r="AKO2" s="78"/>
      <c r="AKP2" s="78"/>
      <c r="AKQ2" s="78"/>
      <c r="AKR2" s="78"/>
      <c r="AKS2" s="78"/>
      <c r="AKT2" s="78"/>
      <c r="AKU2" s="78"/>
      <c r="AKV2" s="78"/>
      <c r="AKW2" s="78"/>
      <c r="AKX2" s="78"/>
      <c r="AKY2" s="78"/>
      <c r="AKZ2" s="78"/>
      <c r="ALA2" s="78"/>
      <c r="ALB2" s="78"/>
      <c r="ALC2" s="78"/>
      <c r="ALD2" s="78"/>
      <c r="ALE2" s="78"/>
      <c r="ALF2" s="78"/>
      <c r="ALG2" s="78"/>
      <c r="ALH2" s="78"/>
      <c r="ALI2" s="78"/>
      <c r="ALJ2" s="78"/>
      <c r="ALK2" s="78"/>
      <c r="ALL2" s="78"/>
      <c r="ALM2" s="78"/>
      <c r="ALN2" s="78"/>
      <c r="ALO2" s="78"/>
      <c r="ALP2" s="78"/>
      <c r="ALQ2" s="78"/>
      <c r="ALR2" s="78"/>
      <c r="ALS2" s="78"/>
      <c r="ALT2" s="78"/>
      <c r="ALU2" s="78"/>
      <c r="ALV2" s="78"/>
      <c r="ALW2" s="78"/>
      <c r="ALX2" s="78"/>
      <c r="ALY2" s="78"/>
      <c r="ALZ2" s="78"/>
      <c r="AMA2" s="78"/>
      <c r="AMB2" s="78"/>
      <c r="AMC2" s="78"/>
      <c r="AMD2" s="78"/>
      <c r="AME2" s="78"/>
      <c r="AMF2" s="78"/>
      <c r="AMG2" s="78"/>
      <c r="AMH2" s="78"/>
      <c r="AMI2" s="78"/>
      <c r="AMJ2" s="78"/>
    </row>
    <row r="3" spans="1:1025" ht="15" customHeight="1">
      <c r="A3" s="50"/>
      <c r="B3" s="9"/>
      <c r="C3" s="46"/>
      <c r="D3" s="10"/>
      <c r="E3" s="42"/>
      <c r="F3" s="8"/>
      <c r="G3" s="42"/>
      <c r="H3" s="42"/>
      <c r="I3" s="42"/>
      <c r="J3" s="42"/>
      <c r="K3" s="42"/>
      <c r="L3" s="42"/>
      <c r="M3" s="8"/>
      <c r="N3" s="8"/>
      <c r="O3" s="8"/>
      <c r="P3" s="8"/>
      <c r="Q3" s="8"/>
      <c r="R3" s="8"/>
      <c r="S3" s="8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61"/>
      <c r="AH3" s="300"/>
      <c r="AI3" s="300"/>
      <c r="AJ3" s="300"/>
      <c r="AK3" s="300"/>
      <c r="AL3" s="300"/>
      <c r="AM3" s="300"/>
      <c r="AN3" s="1"/>
      <c r="AO3" s="45"/>
      <c r="AP3" s="42"/>
      <c r="AQ3" s="42"/>
      <c r="AR3" s="25"/>
      <c r="AS3" s="25"/>
      <c r="AT3" s="25"/>
      <c r="AU3" s="25"/>
      <c r="AV3" s="25"/>
      <c r="AW3" s="25"/>
      <c r="AX3" s="25"/>
      <c r="AY3" s="25"/>
    </row>
    <row r="4" spans="1:1025" ht="15" customHeight="1" thickBot="1">
      <c r="A4" s="50"/>
      <c r="B4" s="9"/>
      <c r="C4" s="11"/>
      <c r="D4" s="11"/>
      <c r="E4" s="42"/>
      <c r="F4" s="8"/>
      <c r="G4" s="42"/>
      <c r="H4" s="47"/>
      <c r="I4" s="47"/>
      <c r="J4" s="42"/>
      <c r="K4" s="42"/>
      <c r="L4" s="42"/>
      <c r="M4" s="8"/>
      <c r="N4" s="8"/>
      <c r="O4" s="8"/>
      <c r="P4" s="8"/>
      <c r="Q4" s="8"/>
      <c r="R4" s="8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1"/>
      <c r="AI4" s="1"/>
      <c r="AJ4" s="1"/>
      <c r="AK4" s="1"/>
      <c r="AL4" s="1"/>
      <c r="AM4" s="1"/>
      <c r="AN4" s="1"/>
      <c r="AO4" s="45"/>
      <c r="AP4" s="42"/>
      <c r="AQ4" s="42"/>
      <c r="AR4" s="25"/>
      <c r="AS4" s="25"/>
      <c r="AT4" s="25"/>
      <c r="AU4" s="25"/>
      <c r="AV4" s="25"/>
      <c r="AW4" s="25"/>
      <c r="AX4" s="25"/>
      <c r="AY4" s="25"/>
    </row>
    <row r="5" spans="1:1025" s="12" customFormat="1" ht="15" customHeight="1" thickBot="1">
      <c r="A5" s="285" t="s">
        <v>0</v>
      </c>
      <c r="B5" s="307" t="s">
        <v>1</v>
      </c>
      <c r="C5" s="308" t="s">
        <v>2</v>
      </c>
      <c r="D5" s="309" t="s">
        <v>3</v>
      </c>
      <c r="E5" s="310" t="s">
        <v>4</v>
      </c>
      <c r="F5" s="310"/>
      <c r="G5" s="310"/>
      <c r="H5" s="291" t="s">
        <v>5</v>
      </c>
      <c r="I5" s="291"/>
      <c r="J5" s="292" t="s">
        <v>100</v>
      </c>
      <c r="K5" s="278" t="s">
        <v>101</v>
      </c>
      <c r="L5" s="278" t="s">
        <v>102</v>
      </c>
      <c r="M5" s="293" t="s">
        <v>6</v>
      </c>
      <c r="N5" s="281" t="s">
        <v>44</v>
      </c>
      <c r="O5" s="282"/>
      <c r="P5" s="282"/>
      <c r="Q5" s="282"/>
      <c r="R5" s="283"/>
      <c r="S5" s="285" t="s">
        <v>7</v>
      </c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69" t="s">
        <v>8</v>
      </c>
      <c r="AE5" s="288" t="s">
        <v>9</v>
      </c>
      <c r="AF5" s="288"/>
      <c r="AG5" s="288"/>
      <c r="AH5" s="288"/>
      <c r="AI5" s="288"/>
      <c r="AJ5" s="288"/>
      <c r="AK5" s="288"/>
      <c r="AL5" s="288"/>
      <c r="AM5" s="288"/>
      <c r="AN5" s="288"/>
      <c r="AO5" s="289"/>
      <c r="AP5" s="284" t="s">
        <v>47</v>
      </c>
      <c r="AQ5" s="269" t="s">
        <v>46</v>
      </c>
      <c r="AR5" s="27"/>
      <c r="AS5" s="27"/>
      <c r="AT5" s="27"/>
      <c r="AU5" s="27"/>
      <c r="AV5" s="27"/>
      <c r="AW5" s="27"/>
      <c r="AX5" s="27"/>
      <c r="AY5" s="27"/>
      <c r="AMK5" s="120"/>
    </row>
    <row r="6" spans="1:1025" s="12" customFormat="1" ht="15" customHeight="1" thickBot="1">
      <c r="A6" s="285"/>
      <c r="B6" s="307"/>
      <c r="C6" s="308"/>
      <c r="D6" s="309"/>
      <c r="E6" s="271" t="s">
        <v>11</v>
      </c>
      <c r="F6" s="272" t="s">
        <v>12</v>
      </c>
      <c r="G6" s="273" t="s">
        <v>13</v>
      </c>
      <c r="H6" s="274" t="s">
        <v>14</v>
      </c>
      <c r="I6" s="271" t="s">
        <v>15</v>
      </c>
      <c r="J6" s="292"/>
      <c r="K6" s="279"/>
      <c r="L6" s="279"/>
      <c r="M6" s="293"/>
      <c r="N6" s="275" t="s">
        <v>49</v>
      </c>
      <c r="O6" s="275" t="s">
        <v>50</v>
      </c>
      <c r="P6" s="275" t="s">
        <v>51</v>
      </c>
      <c r="Q6" s="275" t="s">
        <v>52</v>
      </c>
      <c r="R6" s="275" t="s">
        <v>53</v>
      </c>
      <c r="S6" s="36" t="s">
        <v>16</v>
      </c>
      <c r="T6" s="276" t="s">
        <v>17</v>
      </c>
      <c r="U6" s="277"/>
      <c r="V6" s="276" t="s">
        <v>18</v>
      </c>
      <c r="W6" s="277"/>
      <c r="X6" s="276" t="s">
        <v>19</v>
      </c>
      <c r="Y6" s="277"/>
      <c r="Z6" s="276" t="s">
        <v>20</v>
      </c>
      <c r="AA6" s="277"/>
      <c r="AB6" s="37" t="s">
        <v>21</v>
      </c>
      <c r="AC6" s="294" t="s">
        <v>56</v>
      </c>
      <c r="AD6" s="269"/>
      <c r="AE6" s="290"/>
      <c r="AF6" s="290"/>
      <c r="AG6" s="290"/>
      <c r="AH6" s="290"/>
      <c r="AI6" s="290"/>
      <c r="AJ6" s="288"/>
      <c r="AK6" s="288"/>
      <c r="AL6" s="288"/>
      <c r="AM6" s="288"/>
      <c r="AN6" s="288"/>
      <c r="AO6" s="289"/>
      <c r="AP6" s="284"/>
      <c r="AQ6" s="269"/>
      <c r="AR6" s="28"/>
      <c r="AS6" s="28"/>
      <c r="AT6" s="28"/>
      <c r="AU6" s="28"/>
      <c r="AV6" s="28"/>
      <c r="AW6" s="28"/>
      <c r="AX6" s="28"/>
      <c r="AY6" s="27"/>
      <c r="AMK6" s="120"/>
    </row>
    <row r="7" spans="1:1025" s="12" customFormat="1" ht="176.25" customHeight="1" thickBot="1">
      <c r="A7" s="284"/>
      <c r="B7" s="307"/>
      <c r="C7" s="308"/>
      <c r="D7" s="309"/>
      <c r="E7" s="271"/>
      <c r="F7" s="272"/>
      <c r="G7" s="273"/>
      <c r="H7" s="274"/>
      <c r="I7" s="271"/>
      <c r="J7" s="292"/>
      <c r="K7" s="280"/>
      <c r="L7" s="280"/>
      <c r="M7" s="293"/>
      <c r="N7" s="275"/>
      <c r="O7" s="275"/>
      <c r="P7" s="275"/>
      <c r="Q7" s="275"/>
      <c r="R7" s="275"/>
      <c r="S7" s="63" t="s">
        <v>54</v>
      </c>
      <c r="T7" s="64" t="s">
        <v>55</v>
      </c>
      <c r="U7" s="65" t="s">
        <v>54</v>
      </c>
      <c r="V7" s="64" t="s">
        <v>55</v>
      </c>
      <c r="W7" s="65" t="s">
        <v>54</v>
      </c>
      <c r="X7" s="64" t="s">
        <v>55</v>
      </c>
      <c r="Y7" s="65" t="s">
        <v>54</v>
      </c>
      <c r="Z7" s="64" t="s">
        <v>55</v>
      </c>
      <c r="AA7" s="65" t="s">
        <v>54</v>
      </c>
      <c r="AB7" s="66" t="s">
        <v>55</v>
      </c>
      <c r="AC7" s="275"/>
      <c r="AD7" s="287"/>
      <c r="AE7" s="96" t="s">
        <v>57</v>
      </c>
      <c r="AF7" s="268" t="s">
        <v>103</v>
      </c>
      <c r="AG7" s="97" t="s">
        <v>104</v>
      </c>
      <c r="AH7" s="62" t="s">
        <v>58</v>
      </c>
      <c r="AI7" s="98" t="s">
        <v>59</v>
      </c>
      <c r="AJ7" s="92" t="s">
        <v>64</v>
      </c>
      <c r="AK7" s="68" t="s">
        <v>60</v>
      </c>
      <c r="AL7" s="68" t="s">
        <v>63</v>
      </c>
      <c r="AM7" s="67" t="s">
        <v>61</v>
      </c>
      <c r="AN7" s="69" t="s">
        <v>54</v>
      </c>
      <c r="AO7" s="70" t="s">
        <v>62</v>
      </c>
      <c r="AP7" s="285"/>
      <c r="AQ7" s="270" t="s">
        <v>10</v>
      </c>
      <c r="AR7" s="31"/>
      <c r="AS7" s="31"/>
      <c r="AT7" s="112" t="s">
        <v>22</v>
      </c>
      <c r="AU7" s="112" t="s">
        <v>23</v>
      </c>
      <c r="AV7" s="112" t="s">
        <v>24</v>
      </c>
      <c r="AW7" s="113"/>
      <c r="AX7" s="113"/>
      <c r="AY7" s="27"/>
      <c r="AMK7" s="120"/>
    </row>
    <row r="8" spans="1:1025" ht="15" customHeight="1">
      <c r="A8" s="51">
        <v>1</v>
      </c>
      <c r="B8" s="122"/>
      <c r="C8" s="123"/>
      <c r="D8" s="124"/>
      <c r="E8" s="125"/>
      <c r="F8" s="126"/>
      <c r="G8" s="125"/>
      <c r="H8" s="127"/>
      <c r="I8" s="125"/>
      <c r="J8" s="128"/>
      <c r="K8" s="129"/>
      <c r="L8" s="129"/>
      <c r="M8" s="130"/>
      <c r="N8" s="131"/>
      <c r="O8" s="117"/>
      <c r="P8" s="131"/>
      <c r="Q8" s="117"/>
      <c r="R8" s="131"/>
      <c r="S8" s="132"/>
      <c r="T8" s="133">
        <f>IFERROR(IF(N8="",0,IF(N8=0,0,IF(N8=1,1,""))),"-")</f>
        <v>0</v>
      </c>
      <c r="U8" s="134"/>
      <c r="V8" s="135">
        <f>IFERROR(IF(O8="",0,IF(O8=0,0,IF(O8=1,1,""))),"-")</f>
        <v>0</v>
      </c>
      <c r="W8" s="136"/>
      <c r="X8" s="133">
        <f>IFERROR(IF(P8="",0,IF(P8=0,0,IF(P8=1,1,""))),"-")</f>
        <v>0</v>
      </c>
      <c r="Y8" s="134"/>
      <c r="Z8" s="135">
        <f>IFERROR(IF(Q8="",0,IF(Q8=0,0,IF(Q8=1,1,""))),"-")</f>
        <v>0</v>
      </c>
      <c r="AA8" s="136"/>
      <c r="AB8" s="137">
        <f>IFERROR(IF(R8="",0,IF(R8=0,0,IF(R8=1,1,""))),"-")</f>
        <v>0</v>
      </c>
      <c r="AC8" s="117"/>
      <c r="AD8" s="138"/>
      <c r="AE8" s="139"/>
      <c r="AF8" s="140"/>
      <c r="AG8" s="140"/>
      <c r="AH8" s="41">
        <f>IF(AF8="VHT",IF(B8&lt;&gt;"",IF(J8&lt;&gt;"",45,55),0),0)</f>
        <v>0</v>
      </c>
      <c r="AI8" s="38">
        <f>IF(AF8="VHT",IF(AG8="Áno",8,0),0)</f>
        <v>0</v>
      </c>
      <c r="AJ8" s="93">
        <f>IF(AF8="LC",IF(B8&lt;&gt;"",290,0),0)</f>
        <v>0</v>
      </c>
      <c r="AK8" s="41">
        <f>IF(AF8="LC",IF(B8&lt;&gt;"",150,0),0)</f>
        <v>0</v>
      </c>
      <c r="AL8" s="38">
        <f>IF(AF8="LC",IF(B8&lt;&gt;"",140,0),0)</f>
        <v>0</v>
      </c>
      <c r="AM8" s="81" t="str">
        <f>IF(AV8=0,"",IF(L8=0,IF(AV8=1,41,41+(AV8-1)*37.5),IF(K8="","vyplň ČP",IF(L8=1,IF(AV8=1,34.8,34.8+(AV8-1)*32.3),IF(L8=2,IF(AV8=1,32.2,32.2+(AV8-1)*30.7),IF(L8&gt;=3,IF(AV8=1,27,27+(AV8-1)*24.5),""))))))</f>
        <v/>
      </c>
      <c r="AN8" s="41">
        <f>IF(AC8=0,SUM(S8+U8+W8+Y8+AA8)*14,SUM(S8+U8+W8+Y8+AA8)*9)</f>
        <v>0</v>
      </c>
      <c r="AO8" s="58">
        <f>IF(AE8="Áno",SUM(AH8,AI8,AK8),SUM(AH8,AI8,AK8,AM8,AN8))</f>
        <v>0</v>
      </c>
      <c r="AP8" s="141"/>
      <c r="AQ8" s="141"/>
      <c r="AR8" s="32"/>
      <c r="AS8" s="33"/>
      <c r="AT8" s="114">
        <f>IF(K8=0,IF(AV8=1,27,27+(AV8-1)*26),IF(L8=1,AV8*20.8,IF(L8=2,AV8*26,IF(L8&gt;=3,AV8*13,AV8*13))))</f>
        <v>1</v>
      </c>
      <c r="AU8" s="114">
        <f>SUM((T8+V8+X8+Z8+AB8)*8)</f>
        <v>0</v>
      </c>
      <c r="AV8" s="115">
        <f>SUM(N8:R8)</f>
        <v>0</v>
      </c>
      <c r="AW8" s="114"/>
      <c r="AX8" s="114"/>
      <c r="AY8" s="25"/>
    </row>
    <row r="9" spans="1:1025" ht="15" customHeight="1">
      <c r="A9" s="52">
        <v>2</v>
      </c>
      <c r="B9" s="142"/>
      <c r="C9" s="143"/>
      <c r="D9" s="144"/>
      <c r="E9" s="145"/>
      <c r="F9" s="146"/>
      <c r="G9" s="147"/>
      <c r="H9" s="148"/>
      <c r="I9" s="147"/>
      <c r="J9" s="128"/>
      <c r="K9" s="129"/>
      <c r="L9" s="149"/>
      <c r="M9" s="150"/>
      <c r="N9" s="151"/>
      <c r="O9" s="118"/>
      <c r="P9" s="151"/>
      <c r="Q9" s="118"/>
      <c r="R9" s="151"/>
      <c r="S9" s="152"/>
      <c r="T9" s="153">
        <f>IFERROR(IF(N9="",0,IF(N9=0,0,IF(N9=1,1,""))),"-")</f>
        <v>0</v>
      </c>
      <c r="U9" s="154"/>
      <c r="V9" s="155">
        <f>IFERROR(IF(O9="",0,IF(O9=0,0,IF(O9=1,1,""))),"-")</f>
        <v>0</v>
      </c>
      <c r="W9" s="156"/>
      <c r="X9" s="153">
        <f>IFERROR(IF(P9="",0,IF(P9=0,0,IF(P9=1,1,""))),"-")</f>
        <v>0</v>
      </c>
      <c r="Y9" s="154"/>
      <c r="Z9" s="155">
        <f>IFERROR(IF(Q9="",0,IF(Q9=0,0,IF(Q9=1,1,""))),"-")</f>
        <v>0</v>
      </c>
      <c r="AA9" s="156"/>
      <c r="AB9" s="157">
        <f>IFERROR(IF(R9="",0,IF(R9=0,0,IF(R9=1,1,""))),"-")</f>
        <v>0</v>
      </c>
      <c r="AC9" s="118"/>
      <c r="AD9" s="158"/>
      <c r="AE9" s="159"/>
      <c r="AF9" s="160"/>
      <c r="AG9" s="160"/>
      <c r="AH9" s="34">
        <f>IF(AF9="VHT",IF(B9&lt;&gt;"",IF(J9&lt;&gt;"",45,55),0),0)</f>
        <v>0</v>
      </c>
      <c r="AI9" s="39">
        <f>IF(AF9="VHT",IF(AG9="Áno",8,0),0)</f>
        <v>0</v>
      </c>
      <c r="AJ9" s="94">
        <f>IF(AF9="LC",IF(B9&lt;&gt;"",290,0),0)</f>
        <v>0</v>
      </c>
      <c r="AK9" s="34">
        <f>IF(AF9="LC",IF(B9&lt;&gt;"",150,0),0)</f>
        <v>0</v>
      </c>
      <c r="AL9" s="39">
        <f>IF(AF9="LC",IF(B9&lt;&gt;"",140,0),0)</f>
        <v>0</v>
      </c>
      <c r="AM9" s="82" t="str">
        <f>IF(AV9=0,"",IF(L9=0,IF(AV9=1,41,41+(AV9-1)*37.5),IF(K9="","vyplň ČP",IF(L9=1,IF(AV9=1,34.8,34.8+(AV9-1)*32.3),IF(L9=2,IF(AV9=1,32.2,32.2+(AV9-1)*30.7),IF(L9&gt;=3,IF(AV9=1,27,27+(AV9-1)*24.5),""))))))</f>
        <v/>
      </c>
      <c r="AN9" s="34">
        <f>IF(AC9=0,SUM(S9+U9+W9+Y9+AA9)*14,SUM(S9+U9+W9+Y9+AA9)*9)</f>
        <v>0</v>
      </c>
      <c r="AO9" s="59">
        <f>IF(AE9="Áno",SUM(AH9,AI9,AK9),SUM(AH9,AI9,AK9,AM9,AN9))</f>
        <v>0</v>
      </c>
      <c r="AP9" s="161"/>
      <c r="AQ9" s="161"/>
      <c r="AR9" s="32"/>
      <c r="AS9" s="33"/>
      <c r="AT9" s="114">
        <f>IF(K9=0,IF(AV9=1,27,27+(AV9-1)*26),IF(L9=1,AV9*20.8,IF(L9=2,AV9*26,IF(L9&gt;=3,AV9*13,AV9*13))))</f>
        <v>1</v>
      </c>
      <c r="AU9" s="114">
        <f>SUM((T9+V9+X9+Z9+AB9)*8)</f>
        <v>0</v>
      </c>
      <c r="AV9" s="115">
        <f>SUM(N9:R9)</f>
        <v>0</v>
      </c>
      <c r="AW9" s="114"/>
      <c r="AX9" s="114"/>
      <c r="AY9" s="25"/>
    </row>
    <row r="10" spans="1:1025" ht="15" customHeight="1">
      <c r="A10" s="52">
        <v>3</v>
      </c>
      <c r="B10" s="142"/>
      <c r="C10" s="143"/>
      <c r="D10" s="144"/>
      <c r="E10" s="145"/>
      <c r="F10" s="146"/>
      <c r="G10" s="147"/>
      <c r="H10" s="148"/>
      <c r="I10" s="147"/>
      <c r="J10" s="128"/>
      <c r="K10" s="129"/>
      <c r="L10" s="149"/>
      <c r="M10" s="150"/>
      <c r="N10" s="151"/>
      <c r="O10" s="118"/>
      <c r="P10" s="151"/>
      <c r="Q10" s="118"/>
      <c r="R10" s="151"/>
      <c r="S10" s="152"/>
      <c r="T10" s="153">
        <f>IFERROR(IF(N10="",0,IF(N10=0,0,IF(N10=1,1,""))),"-")</f>
        <v>0</v>
      </c>
      <c r="U10" s="154"/>
      <c r="V10" s="155">
        <f>IFERROR(IF(O10="",0,IF(O10=0,0,IF(O10=1,1,""))),"-")</f>
        <v>0</v>
      </c>
      <c r="W10" s="156"/>
      <c r="X10" s="153">
        <f>IFERROR(IF(P10="",0,IF(P10=0,0,IF(P10=1,1,""))),"-")</f>
        <v>0</v>
      </c>
      <c r="Y10" s="154"/>
      <c r="Z10" s="155">
        <f>IFERROR(IF(Q10="",0,IF(Q10=0,0,IF(Q10=1,1,""))),"-")</f>
        <v>0</v>
      </c>
      <c r="AA10" s="156"/>
      <c r="AB10" s="157">
        <f>IFERROR(IF(R10="",0,IF(R10=0,0,IF(R10=1,1,""))),"-")</f>
        <v>0</v>
      </c>
      <c r="AC10" s="118"/>
      <c r="AD10" s="158"/>
      <c r="AE10" s="159"/>
      <c r="AF10" s="160"/>
      <c r="AG10" s="160"/>
      <c r="AH10" s="34">
        <f>IF(AF10="VHT",IF(B10&lt;&gt;"",IF(J10&lt;&gt;"",45,55),0),0)</f>
        <v>0</v>
      </c>
      <c r="AI10" s="39">
        <f>IF(AF10="VHT",IF(AG10="Áno",8,0),0)</f>
        <v>0</v>
      </c>
      <c r="AJ10" s="94">
        <f>IF(AF10="LC",IF(B10&lt;&gt;"",290,0),0)</f>
        <v>0</v>
      </c>
      <c r="AK10" s="34">
        <f>IF(AF10="LC",IF(B10&lt;&gt;"",150,0),0)</f>
        <v>0</v>
      </c>
      <c r="AL10" s="39">
        <f>IF(AF10="LC",IF(B10&lt;&gt;"",140,0),0)</f>
        <v>0</v>
      </c>
      <c r="AM10" s="82" t="str">
        <f>IF(AV10=0,"",IF(L10=0,IF(AV10=1,41,41+(AV10-1)*37.5),IF(K10="","vyplň ČP",IF(L10=1,IF(AV10=1,34.8,34.8+(AV10-1)*32.3),IF(L10=2,IF(AV10=1,32.2,32.2+(AV10-1)*30.7),IF(L10&gt;=3,IF(AV10=1,27,27+(AV10-1)*24.5),""))))))</f>
        <v/>
      </c>
      <c r="AN10" s="34">
        <f>IF(AC10=0,SUM(S10+U10+W10+Y10+AA10)*14,SUM(S10+U10+W10+Y10+AA10)*9)</f>
        <v>0</v>
      </c>
      <c r="AO10" s="59">
        <f>IF(AE10="Áno",SUM(AH10,AI10,AK10),SUM(AH10,AI10,AK10,AM10,AN10))</f>
        <v>0</v>
      </c>
      <c r="AP10" s="161"/>
      <c r="AQ10" s="161"/>
      <c r="AR10" s="32"/>
      <c r="AS10" s="33"/>
      <c r="AT10" s="114">
        <f>IF(K10=0,IF(AV10=1,27,27+(AV10-1)*26),IF(L10=1,AV10*20.8,IF(L10=2,AV10*26,IF(L10&gt;=3,AV10*13,AV10*13))))</f>
        <v>1</v>
      </c>
      <c r="AU10" s="114">
        <f>SUM((T10+V10+X10+Z10+AB10)*8)</f>
        <v>0</v>
      </c>
      <c r="AV10" s="115">
        <f>SUM(N10:R10)</f>
        <v>0</v>
      </c>
      <c r="AW10" s="114"/>
      <c r="AX10" s="114"/>
      <c r="AY10" s="25"/>
    </row>
    <row r="11" spans="1:1025" ht="15" customHeight="1">
      <c r="A11" s="52">
        <v>4</v>
      </c>
      <c r="B11" s="142"/>
      <c r="C11" s="143"/>
      <c r="D11" s="144"/>
      <c r="E11" s="145"/>
      <c r="F11" s="146"/>
      <c r="G11" s="147"/>
      <c r="H11" s="148"/>
      <c r="I11" s="147"/>
      <c r="J11" s="128"/>
      <c r="K11" s="129"/>
      <c r="L11" s="149"/>
      <c r="M11" s="150"/>
      <c r="N11" s="151"/>
      <c r="O11" s="118"/>
      <c r="P11" s="151"/>
      <c r="Q11" s="118"/>
      <c r="R11" s="151"/>
      <c r="S11" s="152"/>
      <c r="T11" s="153">
        <f>IFERROR(IF(N11="",0,IF(N11=0,0,IF(N11=1,1,""))),"-")</f>
        <v>0</v>
      </c>
      <c r="U11" s="154"/>
      <c r="V11" s="155">
        <f>IFERROR(IF(O11="",0,IF(O11=0,0,IF(O11=1,1,""))),"-")</f>
        <v>0</v>
      </c>
      <c r="W11" s="156"/>
      <c r="X11" s="153">
        <f>IFERROR(IF(P11="",0,IF(P11=0,0,IF(P11=1,1,""))),"-")</f>
        <v>0</v>
      </c>
      <c r="Y11" s="154"/>
      <c r="Z11" s="155">
        <f>IFERROR(IF(Q11="",0,IF(Q11=0,0,IF(Q11=1,1,""))),"-")</f>
        <v>0</v>
      </c>
      <c r="AA11" s="156"/>
      <c r="AB11" s="157">
        <f>IFERROR(IF(R11="",0,IF(R11=0,0,IF(R11=1,1,""))),"-")</f>
        <v>0</v>
      </c>
      <c r="AC11" s="118"/>
      <c r="AD11" s="158"/>
      <c r="AE11" s="159"/>
      <c r="AF11" s="160"/>
      <c r="AG11" s="160"/>
      <c r="AH11" s="34">
        <f>IF(AF11="VHT",IF(B11&lt;&gt;"",IF(J11&lt;&gt;"",45,55),0),0)</f>
        <v>0</v>
      </c>
      <c r="AI11" s="39">
        <f>IF(AF11="VHT",IF(AG11="Áno",8,0),0)</f>
        <v>0</v>
      </c>
      <c r="AJ11" s="94">
        <f>IF(AF11="LC",IF(B11&lt;&gt;"",290,0),0)</f>
        <v>0</v>
      </c>
      <c r="AK11" s="34">
        <f>IF(AF11="LC",IF(B11&lt;&gt;"",150,0),0)</f>
        <v>0</v>
      </c>
      <c r="AL11" s="39">
        <f>IF(AF11="LC",IF(B11&lt;&gt;"",140,0),0)</f>
        <v>0</v>
      </c>
      <c r="AM11" s="82" t="str">
        <f>IF(AV11=0,"",IF(L11=0,IF(AV11=1,41,41+(AV11-1)*37.5),IF(K11="","vyplň ČP",IF(L11=1,IF(AV11=1,34.8,34.8+(AV11-1)*32.3),IF(L11=2,IF(AV11=1,32.2,32.2+(AV11-1)*30.7),IF(L11&gt;=3,IF(AV11=1,27,27+(AV11-1)*24.5),""))))))</f>
        <v/>
      </c>
      <c r="AN11" s="34">
        <f>IF(AC11=0,SUM(S11+U11+W11+Y11+AA11)*14,SUM(S11+U11+W11+Y11+AA11)*9)</f>
        <v>0</v>
      </c>
      <c r="AO11" s="59">
        <f>IF(AE11="Áno",SUM(AH11,AI11,AK11),SUM(AH11,AI11,AK11,AM11,AN11))</f>
        <v>0</v>
      </c>
      <c r="AP11" s="161"/>
      <c r="AQ11" s="161"/>
      <c r="AR11" s="32"/>
      <c r="AS11" s="33"/>
      <c r="AT11" s="114">
        <f>IF(K11=0,IF(AV11=1,27,27+(AV11-1)*26),IF(L11=1,AV11*20.8,IF(L11=2,AV11*26,IF(L11&gt;=3,AV11*13,AV11*13))))</f>
        <v>1</v>
      </c>
      <c r="AU11" s="114">
        <f>SUM((T11+V11+X11+Z11+AB11)*8)</f>
        <v>0</v>
      </c>
      <c r="AV11" s="115">
        <f>SUM(N11:R11)</f>
        <v>0</v>
      </c>
      <c r="AW11" s="114"/>
      <c r="AX11" s="114"/>
      <c r="AY11" s="25"/>
    </row>
    <row r="12" spans="1:1025" ht="15" customHeight="1" thickBot="1">
      <c r="A12" s="53">
        <v>5</v>
      </c>
      <c r="B12" s="162"/>
      <c r="C12" s="163"/>
      <c r="D12" s="164"/>
      <c r="E12" s="165"/>
      <c r="F12" s="166"/>
      <c r="G12" s="167"/>
      <c r="H12" s="168"/>
      <c r="I12" s="169"/>
      <c r="J12" s="170"/>
      <c r="K12" s="171"/>
      <c r="L12" s="171"/>
      <c r="M12" s="172"/>
      <c r="N12" s="173"/>
      <c r="O12" s="119"/>
      <c r="P12" s="173"/>
      <c r="Q12" s="119"/>
      <c r="R12" s="173"/>
      <c r="S12" s="174"/>
      <c r="T12" s="175">
        <f>IFERROR(IF(N12="",0,IF(N12=0,0,IF(N12=1,1,""))),"-")</f>
        <v>0</v>
      </c>
      <c r="U12" s="176"/>
      <c r="V12" s="177">
        <f>IFERROR(IF(O12="",0,IF(O12=0,0,IF(O12=1,1,""))),"-")</f>
        <v>0</v>
      </c>
      <c r="W12" s="178"/>
      <c r="X12" s="175">
        <f>IFERROR(IF(P12="",0,IF(P12=0,0,IF(P12=1,1,""))),"-")</f>
        <v>0</v>
      </c>
      <c r="Y12" s="176"/>
      <c r="Z12" s="177">
        <f>IFERROR(IF(Q12="",0,IF(Q12=0,0,IF(Q12=1,1,""))),"-")</f>
        <v>0</v>
      </c>
      <c r="AA12" s="178"/>
      <c r="AB12" s="179">
        <f>IFERROR(IF(R12="",0,IF(R12=0,0,IF(R12=1,1,""))),"-")</f>
        <v>0</v>
      </c>
      <c r="AC12" s="119"/>
      <c r="AD12" s="180"/>
      <c r="AE12" s="181"/>
      <c r="AF12" s="182"/>
      <c r="AG12" s="182"/>
      <c r="AH12" s="35">
        <f>IF(AF12="VHT",IF(B12&lt;&gt;"",IF(J12&lt;&gt;"",45,55),0),0)</f>
        <v>0</v>
      </c>
      <c r="AI12" s="40">
        <f>IF(AF12="VHT",IF(AG12="Áno",8,0),0)</f>
        <v>0</v>
      </c>
      <c r="AJ12" s="95">
        <f>IF(AF12="LC",IF(B12&lt;&gt;"",290,0),0)</f>
        <v>0</v>
      </c>
      <c r="AK12" s="35">
        <f>IF(AF12="LC",IF(B12&lt;&gt;"",150,0),0)</f>
        <v>0</v>
      </c>
      <c r="AL12" s="40">
        <f>IF(AF12="LC",IF(B12&lt;&gt;"",140,0),0)</f>
        <v>0</v>
      </c>
      <c r="AM12" s="83" t="str">
        <f>IF(AV12=0,"",IF(L12=0,IF(AV12=1,41,41+(AV12-1)*37.5),IF(K12="","vyplň ČP",IF(L12=1,IF(AV12=1,34.8,34.8+(AV12-1)*32.3),IF(L12=2,IF(AV12=1,32.2,32.2+(AV12-1)*30.7),IF(L12&gt;=3,IF(AV12=1,27,27+(AV12-1)*24.5),""))))))</f>
        <v/>
      </c>
      <c r="AN12" s="35">
        <f>IF(AC12=0,SUM(S12+U12+W12+Y12+AA12)*14,SUM(S12+U12+W12+Y12+AA12)*9)</f>
        <v>0</v>
      </c>
      <c r="AO12" s="60">
        <f>IF(AE12="Áno",SUM(AH12,AI12,AK12),SUM(AH12,AI12,AK12,AM12,AN12))</f>
        <v>0</v>
      </c>
      <c r="AP12" s="183"/>
      <c r="AQ12" s="183"/>
      <c r="AR12" s="32"/>
      <c r="AS12" s="33"/>
      <c r="AT12" s="114">
        <f>IF(K12=0,IF(AV12=1,27,27+(AV12-1)*26),IF(L12=1,AV12*20.8,IF(L12=2,AV12*26,IF(L12&gt;=3,AV12*13,AV12*13))))</f>
        <v>1</v>
      </c>
      <c r="AU12" s="114">
        <f>SUM((T12+V12+X12+Z12+AB12)*8)</f>
        <v>0</v>
      </c>
      <c r="AV12" s="115">
        <f>SUM(N12:R12)</f>
        <v>0</v>
      </c>
      <c r="AW12" s="114"/>
      <c r="AX12" s="114"/>
      <c r="AY12" s="25"/>
    </row>
    <row r="13" spans="1:1025" ht="15" customHeight="1">
      <c r="A13" s="54"/>
      <c r="B13" s="13"/>
      <c r="C13" s="14"/>
      <c r="D13" s="15"/>
      <c r="E13" s="16"/>
      <c r="F13" s="49"/>
      <c r="G13" s="16"/>
      <c r="H13" s="17"/>
      <c r="I13" s="17"/>
      <c r="J13" s="3"/>
      <c r="K13" s="18"/>
      <c r="L13" s="57"/>
      <c r="M13" s="18"/>
      <c r="N13" s="19"/>
      <c r="O13" s="19"/>
      <c r="P13" s="19"/>
      <c r="Q13" s="19"/>
      <c r="R13" s="1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21"/>
      <c r="AF13" s="21"/>
      <c r="AG13" s="21"/>
      <c r="AH13" s="21"/>
      <c r="AI13" s="21"/>
      <c r="AJ13" s="21"/>
      <c r="AK13" s="21"/>
      <c r="AL13" s="21"/>
      <c r="AM13" s="21" t="str">
        <f t="shared" ref="AM13" si="0">IF(AV13&lt;&gt;0,IF(K13="",IF(AV13=1,40,40+(AV13-1)*37.5),IF(AV13=1,27,27+(AV13-1)*24.5)),"")</f>
        <v/>
      </c>
      <c r="AN13" s="22"/>
      <c r="AO13" s="22"/>
      <c r="AP13" s="30"/>
      <c r="AQ13" s="30"/>
      <c r="AR13" s="32"/>
      <c r="AS13" s="33"/>
      <c r="AT13" s="114"/>
      <c r="AU13" s="114"/>
      <c r="AV13" s="115"/>
      <c r="AW13" s="114"/>
      <c r="AX13" s="114"/>
      <c r="AY13" s="25"/>
    </row>
    <row r="14" spans="1:1025" ht="60" customHeight="1" thickBot="1">
      <c r="A14" s="54"/>
      <c r="B14" s="13"/>
      <c r="C14" s="297" t="s">
        <v>105</v>
      </c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9"/>
      <c r="V14" s="184"/>
      <c r="W14" s="184"/>
      <c r="X14" s="184"/>
      <c r="Y14" s="184"/>
      <c r="Z14" s="184"/>
      <c r="AA14" s="184"/>
      <c r="AB14" s="184"/>
      <c r="AC14" s="184"/>
      <c r="AD14" s="184"/>
      <c r="AE14" s="21"/>
      <c r="AF14" s="21"/>
      <c r="AG14" s="21"/>
      <c r="AH14" s="21"/>
      <c r="AI14" s="21"/>
      <c r="AJ14" s="21"/>
      <c r="AK14" s="21"/>
      <c r="AL14" s="21"/>
      <c r="AM14" s="21"/>
      <c r="AN14" s="22"/>
      <c r="AO14" s="22"/>
      <c r="AP14" s="30"/>
      <c r="AQ14" s="30"/>
      <c r="AR14" s="32"/>
      <c r="AS14" s="33"/>
      <c r="AT14" s="114"/>
      <c r="AU14" s="114"/>
      <c r="AV14" s="115"/>
      <c r="AW14" s="114"/>
      <c r="AX14" s="114"/>
      <c r="AY14" s="25"/>
    </row>
    <row r="15" spans="1:1025" ht="15" customHeight="1" thickBot="1">
      <c r="A15" s="54"/>
      <c r="B15" s="13"/>
      <c r="C15" s="14"/>
      <c r="D15" s="15"/>
      <c r="E15" s="16"/>
      <c r="F15" s="49"/>
      <c r="G15" s="16"/>
      <c r="H15" s="17"/>
      <c r="I15" s="17"/>
      <c r="J15" s="3"/>
      <c r="K15" s="18"/>
      <c r="L15" s="18"/>
      <c r="M15" s="1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311" t="s">
        <v>26</v>
      </c>
      <c r="AN15" s="312"/>
      <c r="AO15" s="79">
        <f>SUM(AO8:AO12)</f>
        <v>0</v>
      </c>
      <c r="AP15" s="29"/>
      <c r="AQ15" s="29"/>
      <c r="AR15" s="32"/>
      <c r="AS15" s="33"/>
      <c r="AT15" s="114"/>
      <c r="AU15" s="114"/>
      <c r="AV15" s="115"/>
      <c r="AW15" s="114"/>
      <c r="AX15" s="114"/>
      <c r="AY15" s="25"/>
    </row>
    <row r="16" spans="1:1025" ht="15" customHeight="1">
      <c r="A16" s="54"/>
      <c r="B16" s="13"/>
      <c r="C16" s="304" t="s">
        <v>43</v>
      </c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6"/>
      <c r="V16" s="185"/>
      <c r="W16" s="185"/>
      <c r="X16" s="185"/>
      <c r="Y16" s="185"/>
      <c r="Z16" s="185"/>
      <c r="AA16" s="185"/>
      <c r="AB16" s="185"/>
      <c r="AC16" s="185"/>
      <c r="AD16" s="185"/>
      <c r="AE16" s="21"/>
      <c r="AF16" s="21"/>
      <c r="AG16" s="21"/>
      <c r="AH16" s="21"/>
      <c r="AI16" s="21"/>
      <c r="AJ16" s="21"/>
      <c r="AK16" s="21"/>
      <c r="AL16" s="21"/>
      <c r="AM16" s="21" t="str">
        <f t="shared" ref="AM16:AM20" si="1">IF(AV16&lt;&gt;0,IF(K16="",IF(AV16=1,40,40+(AV16-1)*37.5),IF(AV16=1,27,27+(AV16-1)*24.5)),"")</f>
        <v/>
      </c>
      <c r="AN16" s="23"/>
      <c r="AO16" s="24"/>
      <c r="AP16" s="30"/>
      <c r="AQ16" s="30"/>
      <c r="AR16" s="32"/>
      <c r="AS16" s="33"/>
      <c r="AT16" s="114"/>
      <c r="AU16" s="114"/>
      <c r="AV16" s="115"/>
      <c r="AW16" s="114"/>
      <c r="AX16" s="114"/>
      <c r="AY16" s="25"/>
    </row>
    <row r="17" spans="1:51 1025:1025" ht="15" customHeight="1">
      <c r="A17" s="54"/>
      <c r="B17" s="13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21"/>
      <c r="AF17" s="21"/>
      <c r="AG17" s="21"/>
      <c r="AH17" s="21"/>
      <c r="AI17" s="21"/>
      <c r="AJ17" s="21"/>
      <c r="AK17" s="21"/>
      <c r="AL17" s="21"/>
      <c r="AM17" s="21"/>
      <c r="AN17" s="23"/>
      <c r="AO17" s="24"/>
      <c r="AP17" s="30"/>
      <c r="AQ17" s="30"/>
      <c r="AR17" s="32"/>
      <c r="AS17" s="33"/>
      <c r="AT17" s="114"/>
      <c r="AU17" s="114"/>
      <c r="AV17" s="115"/>
      <c r="AW17" s="114"/>
      <c r="AX17" s="114"/>
      <c r="AY17" s="25"/>
    </row>
    <row r="18" spans="1:51 1025:1025" ht="45.2" customHeight="1">
      <c r="A18" s="54"/>
      <c r="B18" s="13"/>
      <c r="C18" s="301" t="s">
        <v>27</v>
      </c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3"/>
      <c r="V18" s="186"/>
      <c r="W18" s="20"/>
      <c r="X18" s="20"/>
      <c r="Y18" s="20"/>
      <c r="Z18" s="20"/>
      <c r="AA18" s="20"/>
      <c r="AB18" s="20"/>
      <c r="AC18" s="20"/>
      <c r="AD18" s="21"/>
      <c r="AE18" s="21"/>
      <c r="AF18" s="21"/>
      <c r="AG18" s="21"/>
      <c r="AH18" s="21"/>
      <c r="AI18" s="21"/>
      <c r="AJ18" s="21"/>
      <c r="AK18" s="21"/>
      <c r="AL18" s="21"/>
      <c r="AM18" s="21" t="str">
        <f t="shared" si="1"/>
        <v/>
      </c>
      <c r="AN18" s="23"/>
      <c r="AO18" s="24"/>
      <c r="AP18" s="30"/>
      <c r="AQ18" s="30"/>
      <c r="AR18" s="32"/>
      <c r="AS18" s="33"/>
      <c r="AT18" s="114"/>
      <c r="AU18" s="114"/>
      <c r="AV18" s="115"/>
      <c r="AW18" s="114"/>
      <c r="AX18" s="114"/>
      <c r="AY18" s="25"/>
    </row>
    <row r="19" spans="1:51 1025:1025" ht="15" customHeight="1">
      <c r="A19" s="54"/>
      <c r="B19" s="13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6"/>
      <c r="W19" s="20"/>
      <c r="X19" s="20"/>
      <c r="Y19" s="20"/>
      <c r="Z19" s="20"/>
      <c r="AA19" s="20"/>
      <c r="AB19" s="20"/>
      <c r="AC19" s="20"/>
      <c r="AD19" s="21"/>
      <c r="AE19" s="21"/>
      <c r="AF19" s="21"/>
      <c r="AG19" s="21"/>
      <c r="AH19" s="21"/>
      <c r="AI19" s="21"/>
      <c r="AJ19" s="21"/>
      <c r="AK19" s="21"/>
      <c r="AL19" s="21"/>
      <c r="AM19" s="21" t="str">
        <f t="shared" si="1"/>
        <v/>
      </c>
      <c r="AN19" s="23"/>
      <c r="AO19" s="24"/>
      <c r="AP19" s="30"/>
      <c r="AQ19" s="30"/>
      <c r="AR19" s="32"/>
      <c r="AS19" s="33"/>
      <c r="AT19" s="114"/>
      <c r="AU19" s="114"/>
      <c r="AV19" s="115"/>
      <c r="AW19" s="114"/>
      <c r="AX19" s="114"/>
      <c r="AY19" s="25"/>
    </row>
    <row r="20" spans="1:51 1025:1025" ht="15" customHeight="1" thickBot="1">
      <c r="A20" s="54"/>
      <c r="B20" s="116" t="s">
        <v>91</v>
      </c>
      <c r="C20" s="14"/>
      <c r="D20" s="15"/>
      <c r="E20" s="16"/>
      <c r="F20" s="49"/>
      <c r="G20" s="16"/>
      <c r="H20" s="17"/>
      <c r="I20" s="17"/>
      <c r="J20" s="3"/>
      <c r="K20" s="18"/>
      <c r="L20" s="18"/>
      <c r="M20" s="18"/>
      <c r="N20" s="19"/>
      <c r="O20" s="19"/>
      <c r="P20" s="19"/>
      <c r="Q20" s="19"/>
      <c r="R20" s="19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1"/>
      <c r="AE20" s="21"/>
      <c r="AF20" s="21"/>
      <c r="AG20" s="21"/>
      <c r="AH20" s="21"/>
      <c r="AI20" s="21"/>
      <c r="AJ20" s="21"/>
      <c r="AK20" s="21"/>
      <c r="AL20" s="21"/>
      <c r="AM20" s="21" t="str">
        <f t="shared" si="1"/>
        <v/>
      </c>
      <c r="AN20" s="22"/>
      <c r="AO20" s="22"/>
      <c r="AP20" s="30"/>
      <c r="AQ20" s="30"/>
      <c r="AR20" s="32"/>
      <c r="AS20" s="33"/>
      <c r="AT20" s="114"/>
      <c r="AU20" s="114"/>
      <c r="AV20" s="115"/>
      <c r="AW20" s="114"/>
      <c r="AX20" s="114"/>
    </row>
    <row r="21" spans="1:51 1025:1025" ht="15" customHeight="1">
      <c r="A21" s="55">
        <v>1</v>
      </c>
      <c r="B21" s="188" t="s">
        <v>28</v>
      </c>
      <c r="C21" s="189" t="s">
        <v>29</v>
      </c>
      <c r="D21" s="190" t="s">
        <v>30</v>
      </c>
      <c r="E21" s="191" t="s">
        <v>31</v>
      </c>
      <c r="F21" s="192" t="s">
        <v>32</v>
      </c>
      <c r="G21" s="191" t="s">
        <v>33</v>
      </c>
      <c r="H21" s="193">
        <v>907123456</v>
      </c>
      <c r="I21" s="194" t="s">
        <v>81</v>
      </c>
      <c r="J21" s="195">
        <v>97811</v>
      </c>
      <c r="K21" s="196" t="s">
        <v>92</v>
      </c>
      <c r="L21" s="196">
        <v>0</v>
      </c>
      <c r="M21" s="197" t="s">
        <v>34</v>
      </c>
      <c r="N21" s="198">
        <v>0</v>
      </c>
      <c r="O21" s="199">
        <v>1</v>
      </c>
      <c r="P21" s="198">
        <v>1</v>
      </c>
      <c r="Q21" s="199">
        <v>1</v>
      </c>
      <c r="R21" s="198">
        <v>0</v>
      </c>
      <c r="S21" s="200">
        <v>0</v>
      </c>
      <c r="T21" s="201">
        <f>IFERROR(IF(N21="",0,IF(N21=0,0,IF(N21=1,1,""))),"-")</f>
        <v>0</v>
      </c>
      <c r="U21" s="202">
        <v>1</v>
      </c>
      <c r="V21" s="201">
        <f>IFERROR(IF(O21="",0,IF(O21=0,0,IF(O21=1,1,""))),"-")</f>
        <v>1</v>
      </c>
      <c r="W21" s="202">
        <v>1</v>
      </c>
      <c r="X21" s="201">
        <f>IFERROR(IF(P21="",0,IF(P21=0,0,IF(P21=1,1,""))),"-")</f>
        <v>1</v>
      </c>
      <c r="Y21" s="202">
        <v>1</v>
      </c>
      <c r="Z21" s="201">
        <f>IFERROR(IF(Q21="",0,IF(Q21=0,0,IF(Q21=1,1,""))),"-")</f>
        <v>1</v>
      </c>
      <c r="AA21" s="202">
        <v>0</v>
      </c>
      <c r="AB21" s="203">
        <f>IFERROR(IF(R21="",0,IF(R21=0,0,IF(R21=1,1,""))),"-")</f>
        <v>0</v>
      </c>
      <c r="AC21" s="99">
        <v>0</v>
      </c>
      <c r="AD21" s="204" t="s">
        <v>25</v>
      </c>
      <c r="AE21" s="205" t="s">
        <v>41</v>
      </c>
      <c r="AF21" s="206" t="s">
        <v>35</v>
      </c>
      <c r="AG21" s="206" t="s">
        <v>41</v>
      </c>
      <c r="AH21" s="102">
        <f>IF(AF21="VHT",IF(B21&lt;&gt;"",IF(J21&lt;&gt;"",45,55),0),0)</f>
        <v>0</v>
      </c>
      <c r="AI21" s="103">
        <f>IF(AF21="VHT",IF(AG21="Áno",8,0),0)</f>
        <v>0</v>
      </c>
      <c r="AJ21" s="91">
        <f>IF(AF21="LC",IF(B21&lt;&gt;"",290,0),0)</f>
        <v>290</v>
      </c>
      <c r="AK21" s="102">
        <f>IF(AF21="LC",IF(B21&lt;&gt;"",150,0),0)</f>
        <v>150</v>
      </c>
      <c r="AL21" s="103">
        <f>IF(AF21="LC",IF(B21&lt;&gt;"",140,0),0)</f>
        <v>140</v>
      </c>
      <c r="AM21" s="104">
        <f>IF(AV21=0,"",IF(L21=0,IF(AV21=1,41,41+(AV21-1)*37.5),IF(K21="","vyplň ČP",IF(L21=1,IF(AV21=1,34.8,34.8+(AV21-1)*32.3),IF(L21=2,IF(AV21=1,32.2,32.2+(AV21-1)*30.7),IF(L21&gt;=3,IF(AV21=1,27,27+(AV21-1)*24.5),""))))))</f>
        <v>116</v>
      </c>
      <c r="AN21" s="102">
        <f>IF(AC21=0,SUM(S21+U21+W21+Y21+AA21)*14,SUM(S21+U21+W21+Y21+AA21)*9)</f>
        <v>42</v>
      </c>
      <c r="AO21" s="105">
        <f>IF(AE21="Áno",SUM(AH21,AI21,AK21),SUM(AH21,AI21,AK21,AM21,AN21))</f>
        <v>308</v>
      </c>
      <c r="AP21" s="207" t="s">
        <v>96</v>
      </c>
      <c r="AQ21" s="208"/>
      <c r="AR21" s="32" t="s">
        <v>86</v>
      </c>
      <c r="AS21" s="33"/>
      <c r="AT21" s="114">
        <f>IF(K21=0,IF(AV21=1,27,27+(AV21-1)*26),IF(L21=1,AV21*20.8,IF(L21=2,AV21*26,IF(L21&gt;=3,AV21*13,AV21*13))))</f>
        <v>39</v>
      </c>
      <c r="AU21" s="114">
        <f>SUM((T21+V21+X21+Z21+AB21)*8)</f>
        <v>24</v>
      </c>
      <c r="AV21" s="115">
        <f>SUM(N21:R21)</f>
        <v>3</v>
      </c>
      <c r="AW21" s="114"/>
      <c r="AX21" s="114"/>
    </row>
    <row r="22" spans="1:51 1025:1025" ht="15" customHeight="1">
      <c r="A22" s="85">
        <v>2</v>
      </c>
      <c r="B22" s="209" t="s">
        <v>36</v>
      </c>
      <c r="C22" s="210" t="s">
        <v>37</v>
      </c>
      <c r="D22" s="211">
        <v>36617</v>
      </c>
      <c r="E22" s="212" t="s">
        <v>38</v>
      </c>
      <c r="F22" s="213">
        <v>9451</v>
      </c>
      <c r="G22" s="212" t="s">
        <v>39</v>
      </c>
      <c r="H22" s="214">
        <v>905456789</v>
      </c>
      <c r="I22" s="215" t="s">
        <v>80</v>
      </c>
      <c r="J22" s="216">
        <v>93860</v>
      </c>
      <c r="K22" s="217">
        <v>24894</v>
      </c>
      <c r="L22" s="218">
        <v>1</v>
      </c>
      <c r="M22" s="219" t="s">
        <v>40</v>
      </c>
      <c r="N22" s="220">
        <v>0</v>
      </c>
      <c r="O22" s="221">
        <v>1</v>
      </c>
      <c r="P22" s="220">
        <v>1</v>
      </c>
      <c r="Q22" s="221">
        <v>1</v>
      </c>
      <c r="R22" s="220">
        <v>0</v>
      </c>
      <c r="S22" s="222">
        <v>0</v>
      </c>
      <c r="T22" s="223">
        <f>IFERROR(IF(N22="",0,IF(N22=0,0,IF(N22=1,1,""))),"-")</f>
        <v>0</v>
      </c>
      <c r="U22" s="224">
        <v>1</v>
      </c>
      <c r="V22" s="223">
        <f>IFERROR(IF(O22="",0,IF(O22=0,0,IF(O22=1,1,""))),"-")</f>
        <v>1</v>
      </c>
      <c r="W22" s="224">
        <v>1</v>
      </c>
      <c r="X22" s="223">
        <f>IFERROR(IF(P22="",0,IF(P22=0,0,IF(P22=1,1,""))),"-")</f>
        <v>1</v>
      </c>
      <c r="Y22" s="224">
        <v>1</v>
      </c>
      <c r="Z22" s="223">
        <f>IFERROR(IF(Q22="",0,IF(Q22=0,0,IF(Q22=1,1,""))),"-")</f>
        <v>1</v>
      </c>
      <c r="AA22" s="224">
        <v>0</v>
      </c>
      <c r="AB22" s="225">
        <f>IFERROR(IF(R22="",0,IF(R22=0,0,IF(R22=1,1,""))),"-")</f>
        <v>0</v>
      </c>
      <c r="AC22" s="100">
        <v>0</v>
      </c>
      <c r="AD22" s="226" t="s">
        <v>83</v>
      </c>
      <c r="AE22" s="227" t="s">
        <v>41</v>
      </c>
      <c r="AF22" s="228" t="s">
        <v>35</v>
      </c>
      <c r="AG22" s="228" t="s">
        <v>41</v>
      </c>
      <c r="AH22" s="86">
        <f>IF(AF22="VHT",IF(B22&lt;&gt;"",IF(J22&lt;&gt;"",45,55),0),0)</f>
        <v>0</v>
      </c>
      <c r="AI22" s="106">
        <f>IF(AF22="VHT",IF(AG22="Áno",8,0),0)</f>
        <v>0</v>
      </c>
      <c r="AJ22" s="89">
        <f>IF(AF22="LC",IF(B22&lt;&gt;"",290,0),0)</f>
        <v>290</v>
      </c>
      <c r="AK22" s="86">
        <f>IF(AF22="LC",IF(B22&lt;&gt;"",150,0),0)</f>
        <v>150</v>
      </c>
      <c r="AL22" s="106">
        <f>IF(AF22="LC",IF(B22&lt;&gt;"",140,0),0)</f>
        <v>140</v>
      </c>
      <c r="AM22" s="107">
        <f>IF(AV22=0,"",IF(L22=0,IF(AV22=1,41,41+(AV22-1)*37.5),IF(K22="","vyplň ČP",IF(L22=1,IF(AV22=1,34.8,34.8+(AV22-1)*32.3),IF(L22=2,IF(AV22=1,32.2,32.2+(AV22-1)*30.7),IF(L22&gt;=3,IF(AV22=1,27,27+(AV22-1)*24.5),""))))))</f>
        <v>99.399999999999991</v>
      </c>
      <c r="AN22" s="86">
        <f>IF(AC22=0,SUM(S22+U22+W22+Y22+AA22)*14,SUM(S22+U22+W22+Y22+AA22)*9)</f>
        <v>42</v>
      </c>
      <c r="AO22" s="108">
        <f>IF(AE22="Áno",SUM(AH22,AI22,AK22),SUM(AH22,AI22,AK22,AM22,AN22))</f>
        <v>291.39999999999998</v>
      </c>
      <c r="AP22" s="229" t="s">
        <v>42</v>
      </c>
      <c r="AQ22" s="230"/>
      <c r="AR22" s="32" t="s">
        <v>87</v>
      </c>
      <c r="AS22" s="33"/>
      <c r="AT22" s="114">
        <f>IF(K22=0,IF(AV22=1,27,27+(AV22-1)*26),IF(L22=1,AV22*20.8,IF(L22=2,AV22*26,IF(L22&gt;=3,AV22*13,AV22*13))))</f>
        <v>62.400000000000006</v>
      </c>
      <c r="AU22" s="114">
        <f>SUM((T22+V22+X22+Z22+AB22)*8)</f>
        <v>24</v>
      </c>
      <c r="AV22" s="115">
        <f>SUM(N22:R22)</f>
        <v>3</v>
      </c>
      <c r="AW22" s="114"/>
      <c r="AX22" s="114"/>
    </row>
    <row r="23" spans="1:51 1025:1025" ht="15" customHeight="1">
      <c r="A23" s="87">
        <v>3</v>
      </c>
      <c r="B23" s="231" t="s">
        <v>65</v>
      </c>
      <c r="C23" s="232" t="s">
        <v>69</v>
      </c>
      <c r="D23" s="233">
        <v>38515</v>
      </c>
      <c r="E23" s="234" t="s">
        <v>71</v>
      </c>
      <c r="F23" s="235">
        <v>8351</v>
      </c>
      <c r="G23" s="234" t="s">
        <v>76</v>
      </c>
      <c r="H23" s="236">
        <v>915198765</v>
      </c>
      <c r="I23" s="237" t="s">
        <v>77</v>
      </c>
      <c r="J23" s="216">
        <v>92888</v>
      </c>
      <c r="K23" s="217">
        <v>25466</v>
      </c>
      <c r="L23" s="218">
        <v>2</v>
      </c>
      <c r="M23" s="238" t="s">
        <v>34</v>
      </c>
      <c r="N23" s="220">
        <v>0</v>
      </c>
      <c r="O23" s="221">
        <v>1</v>
      </c>
      <c r="P23" s="220">
        <v>1</v>
      </c>
      <c r="Q23" s="221">
        <v>1</v>
      </c>
      <c r="R23" s="220">
        <v>0</v>
      </c>
      <c r="S23" s="222">
        <v>0</v>
      </c>
      <c r="T23" s="223">
        <f>IFERROR(IF(N23="",0,IF(N23=0,0,IF(N23=1,1,""))),"-")</f>
        <v>0</v>
      </c>
      <c r="U23" s="224">
        <v>1</v>
      </c>
      <c r="V23" s="223">
        <f>IFERROR(IF(O23="",0,IF(O23=0,0,IF(O23=1,1,""))),"-")</f>
        <v>1</v>
      </c>
      <c r="W23" s="224">
        <v>1</v>
      </c>
      <c r="X23" s="223">
        <f>IFERROR(IF(P23="",0,IF(P23=0,0,IF(P23=1,1,""))),"-")</f>
        <v>1</v>
      </c>
      <c r="Y23" s="224">
        <v>1</v>
      </c>
      <c r="Z23" s="223">
        <f>IFERROR(IF(Q23="",0,IF(Q23=0,0,IF(Q23=1,1,""))),"-")</f>
        <v>1</v>
      </c>
      <c r="AA23" s="224">
        <v>0</v>
      </c>
      <c r="AB23" s="225">
        <f>IFERROR(IF(R23="",0,IF(R23=0,0,IF(R23=1,1,""))),"-")</f>
        <v>0</v>
      </c>
      <c r="AC23" s="100">
        <v>0</v>
      </c>
      <c r="AD23" s="226" t="s">
        <v>83</v>
      </c>
      <c r="AE23" s="227" t="s">
        <v>41</v>
      </c>
      <c r="AF23" s="228" t="s">
        <v>35</v>
      </c>
      <c r="AG23" s="228" t="s">
        <v>41</v>
      </c>
      <c r="AH23" s="86">
        <f>IF(AF23="VHT",IF(B23&lt;&gt;"",IF(J23&lt;&gt;"",45,55),0),0)</f>
        <v>0</v>
      </c>
      <c r="AI23" s="106">
        <f>IF(AF23="VHT",IF(AG23="Áno",8,0),0)</f>
        <v>0</v>
      </c>
      <c r="AJ23" s="89">
        <f>IF(AF23="LC",IF(B23&lt;&gt;"",290,0),0)</f>
        <v>290</v>
      </c>
      <c r="AK23" s="86">
        <f>IF(AF23="LC",IF(B23&lt;&gt;"",150,0),0)</f>
        <v>150</v>
      </c>
      <c r="AL23" s="106">
        <f>IF(AF23="LC",IF(B23&lt;&gt;"",140,0),0)</f>
        <v>140</v>
      </c>
      <c r="AM23" s="107">
        <f>IF(AV23=0,"",IF(L23=0,IF(AV23=1,41,41+(AV23-1)*37.5),IF(K23="","vyplň ČP",IF(L23=1,IF(AV23=1,34.8,34.8+(AV23-1)*32.3),IF(L23=2,IF(AV23=1,32.2,32.2+(AV23-1)*30.7),IF(L23&gt;=3,IF(AV23=1,27,27+(AV23-1)*24.5),""))))))</f>
        <v>93.6</v>
      </c>
      <c r="AN23" s="86">
        <f>IF(AC23=0,SUM(S23+U23+W23+Y23+AA23)*14,SUM(S23+U23+W23+Y23+AA23)*9)</f>
        <v>42</v>
      </c>
      <c r="AO23" s="108">
        <f>IF(AE23="Áno",SUM(AH23,AI23,AK23),SUM(AH23,AI23,AK23,AM23,AN23))</f>
        <v>285.60000000000002</v>
      </c>
      <c r="AP23" s="239" t="s">
        <v>95</v>
      </c>
      <c r="AQ23" s="240"/>
      <c r="AR23" s="32" t="s">
        <v>88</v>
      </c>
      <c r="AS23" s="33"/>
      <c r="AT23" s="114">
        <f>IF(K23=0,IF(AV23=1,27,27+(AV23-1)*26),IF(L23=1,AV23*20.8,IF(L23=2,AV23*26,IF(L23&gt;=3,AV23*13,AV23*13))))</f>
        <v>78</v>
      </c>
      <c r="AU23" s="114">
        <f>SUM((T23+V23+X23+Z23+AB23)*8)</f>
        <v>24</v>
      </c>
      <c r="AV23" s="115">
        <f>SUM(N23:R23)</f>
        <v>3</v>
      </c>
      <c r="AW23" s="114"/>
      <c r="AX23" s="114"/>
    </row>
    <row r="24" spans="1:51 1025:1025" ht="15" customHeight="1">
      <c r="A24" s="87">
        <v>4</v>
      </c>
      <c r="B24" s="241" t="s">
        <v>66</v>
      </c>
      <c r="C24" s="242" t="s">
        <v>70</v>
      </c>
      <c r="D24" s="233">
        <v>33695</v>
      </c>
      <c r="E24" s="234" t="s">
        <v>73</v>
      </c>
      <c r="F24" s="243">
        <v>9654</v>
      </c>
      <c r="G24" s="234" t="s">
        <v>75</v>
      </c>
      <c r="H24" s="236">
        <v>903321789</v>
      </c>
      <c r="I24" s="237" t="s">
        <v>78</v>
      </c>
      <c r="J24" s="216">
        <v>96780</v>
      </c>
      <c r="K24" s="217">
        <v>25384</v>
      </c>
      <c r="L24" s="218" t="s">
        <v>45</v>
      </c>
      <c r="M24" s="238" t="s">
        <v>40</v>
      </c>
      <c r="N24" s="220">
        <v>0</v>
      </c>
      <c r="O24" s="221">
        <v>1</v>
      </c>
      <c r="P24" s="220">
        <v>1</v>
      </c>
      <c r="Q24" s="221">
        <v>1</v>
      </c>
      <c r="R24" s="220">
        <v>0</v>
      </c>
      <c r="S24" s="222">
        <v>0</v>
      </c>
      <c r="T24" s="223">
        <f>IFERROR(IF(N24="",0,IF(N24=0,0,IF(N24=1,1,""))),"-")</f>
        <v>0</v>
      </c>
      <c r="U24" s="224">
        <v>1</v>
      </c>
      <c r="V24" s="223">
        <f>IFERROR(IF(O24="",0,IF(O24=0,0,IF(O24=1,1,""))),"-")</f>
        <v>1</v>
      </c>
      <c r="W24" s="224">
        <v>1</v>
      </c>
      <c r="X24" s="223">
        <f>IFERROR(IF(P24="",0,IF(P24=0,0,IF(P24=1,1,""))),"-")</f>
        <v>1</v>
      </c>
      <c r="Y24" s="224">
        <v>1</v>
      </c>
      <c r="Z24" s="223">
        <f>IFERROR(IF(Q24="",0,IF(Q24=0,0,IF(Q24=1,1,""))),"-")</f>
        <v>1</v>
      </c>
      <c r="AA24" s="224">
        <v>0</v>
      </c>
      <c r="AB24" s="225">
        <f>IFERROR(IF(R24="",0,IF(R24=0,0,IF(R24=1,1,""))),"-")</f>
        <v>0</v>
      </c>
      <c r="AC24" s="100">
        <v>0</v>
      </c>
      <c r="AD24" s="226" t="s">
        <v>83</v>
      </c>
      <c r="AE24" s="227" t="s">
        <v>41</v>
      </c>
      <c r="AF24" s="228" t="s">
        <v>35</v>
      </c>
      <c r="AG24" s="228" t="s">
        <v>41</v>
      </c>
      <c r="AH24" s="86">
        <f>IF(AF24="VHT",IF(B24&lt;&gt;"",IF(J24&lt;&gt;"",45,55),0),0)</f>
        <v>0</v>
      </c>
      <c r="AI24" s="106">
        <f>IF(AF24="VHT",IF(AG24="Áno",8,0),0)</f>
        <v>0</v>
      </c>
      <c r="AJ24" s="89">
        <f>IF(AF24="LC",IF(B24&lt;&gt;"",290,0),0)</f>
        <v>290</v>
      </c>
      <c r="AK24" s="86">
        <f>IF(AF24="LC",IF(B24&lt;&gt;"",150,0),0)</f>
        <v>150</v>
      </c>
      <c r="AL24" s="106">
        <f>IF(AF24="LC",IF(B24&lt;&gt;"",140,0),0)</f>
        <v>140</v>
      </c>
      <c r="AM24" s="107">
        <f>IF(AV24=0,"",IF(L24=0,IF(AV24=1,41,41+(AV24-1)*37.5),IF(K24="","vyplň ČP",IF(L24=1,IF(AV24=1,34.8,34.8+(AV24-1)*32.3),IF(L24=2,IF(AV24=1,32.2,32.2+(AV24-1)*30.7),IF(L24&gt;=3,IF(AV24=1,27,27+(AV24-1)*24.5),""))))))</f>
        <v>76</v>
      </c>
      <c r="AN24" s="86">
        <f>IF(AC24=0,SUM(S24+U24+W24+Y24+AA24)*14,SUM(S24+U24+W24+Y24+AA24)*9)</f>
        <v>42</v>
      </c>
      <c r="AO24" s="108">
        <f>IF(AE24="Áno",SUM(AH24,AI24,AK24),SUM(AH24,AI24,AK24,AM24,AN24))</f>
        <v>268</v>
      </c>
      <c r="AP24" s="239"/>
      <c r="AQ24" s="240"/>
      <c r="AR24" s="32" t="s">
        <v>89</v>
      </c>
      <c r="AS24" s="33"/>
      <c r="AT24" s="114">
        <f>IF(K24=0,IF(AV24=1,27,27+(AV24-1)*26),IF(L24=1,AV24*20.8,IF(L24=2,AV24*26,IF(L24&gt;=3,AV24*13,AV24*13))))</f>
        <v>39</v>
      </c>
      <c r="AU24" s="114">
        <f>SUM((T24+V24+X24+Z24+AB24)*8)</f>
        <v>24</v>
      </c>
      <c r="AV24" s="115">
        <f>SUM(N24:R24)</f>
        <v>3</v>
      </c>
      <c r="AW24" s="114"/>
      <c r="AX24" s="114"/>
    </row>
    <row r="25" spans="1:51 1025:1025" s="2" customFormat="1" ht="15" customHeight="1" thickBot="1">
      <c r="A25" s="56">
        <v>5</v>
      </c>
      <c r="B25" s="244" t="s">
        <v>67</v>
      </c>
      <c r="C25" s="245" t="s">
        <v>68</v>
      </c>
      <c r="D25" s="246">
        <v>22079</v>
      </c>
      <c r="E25" s="247" t="s">
        <v>72</v>
      </c>
      <c r="F25" s="248" t="s">
        <v>82</v>
      </c>
      <c r="G25" s="247" t="s">
        <v>74</v>
      </c>
      <c r="H25" s="249">
        <v>907459823</v>
      </c>
      <c r="I25" s="250" t="s">
        <v>79</v>
      </c>
      <c r="J25" s="251">
        <v>97923</v>
      </c>
      <c r="K25" s="252">
        <v>26831</v>
      </c>
      <c r="L25" s="252" t="s">
        <v>45</v>
      </c>
      <c r="M25" s="253" t="s">
        <v>34</v>
      </c>
      <c r="N25" s="254">
        <v>0</v>
      </c>
      <c r="O25" s="255">
        <v>1</v>
      </c>
      <c r="P25" s="254">
        <v>1</v>
      </c>
      <c r="Q25" s="255">
        <v>1</v>
      </c>
      <c r="R25" s="254">
        <v>0</v>
      </c>
      <c r="S25" s="256">
        <v>0</v>
      </c>
      <c r="T25" s="257">
        <f>IFERROR(IF(N25="",0,IF(N25=0,0,IF(N25=1,1,""))),"-")</f>
        <v>0</v>
      </c>
      <c r="U25" s="258">
        <v>1</v>
      </c>
      <c r="V25" s="257">
        <f>IFERROR(IF(O25="",0,IF(O25=0,0,IF(O25=1,1,""))),"-")</f>
        <v>1</v>
      </c>
      <c r="W25" s="258">
        <v>1</v>
      </c>
      <c r="X25" s="257">
        <f>IFERROR(IF(P25="",0,IF(P25=0,0,IF(P25=1,1,""))),"-")</f>
        <v>1</v>
      </c>
      <c r="Y25" s="258">
        <v>1</v>
      </c>
      <c r="Z25" s="257">
        <f>IFERROR(IF(Q25="",0,IF(Q25=0,0,IF(Q25=1,1,""))),"-")</f>
        <v>1</v>
      </c>
      <c r="AA25" s="258">
        <v>0</v>
      </c>
      <c r="AB25" s="259">
        <f>IFERROR(IF(R25="",0,IF(R25=0,0,IF(R25=1,1,""))),"-")</f>
        <v>0</v>
      </c>
      <c r="AC25" s="101">
        <v>1</v>
      </c>
      <c r="AD25" s="260" t="s">
        <v>25</v>
      </c>
      <c r="AE25" s="261" t="s">
        <v>84</v>
      </c>
      <c r="AF25" s="262" t="s">
        <v>85</v>
      </c>
      <c r="AG25" s="262" t="s">
        <v>41</v>
      </c>
      <c r="AH25" s="88">
        <f>IF(AF25="VHT",IF(B25&lt;&gt;"",IF(J25&lt;&gt;"",45,55),0),0)</f>
        <v>45</v>
      </c>
      <c r="AI25" s="109">
        <f>IF(AF25="VHT",IF(AG25="Áno",8,0),0)</f>
        <v>0</v>
      </c>
      <c r="AJ25" s="90">
        <f>IF(AF25="LC",IF(B25&lt;&gt;"",290,0),0)</f>
        <v>0</v>
      </c>
      <c r="AK25" s="88">
        <f>IF(AF25="LC",IF(B25&lt;&gt;"",150,0),0)</f>
        <v>0</v>
      </c>
      <c r="AL25" s="109">
        <f>IF(AF25="LC",IF(B25&lt;&gt;"",140,0),0)</f>
        <v>0</v>
      </c>
      <c r="AM25" s="110">
        <f>IF(AV25=0,"",IF(L25=0,IF(AV25=1,41,41+(AV25-1)*37.5),IF(K25="","vyplň ČP",IF(L25=1,IF(AV25=1,34.8,34.8+(AV25-1)*32.3),IF(L25=2,IF(AV25=1,32.2,32.2+(AV25-1)*30.7),IF(L25&gt;=3,IF(AV25=1,27,27+(AV25-1)*24.5),""))))))</f>
        <v>76</v>
      </c>
      <c r="AN25" s="88">
        <f>IF(AC25=0,SUM(S25+U25+W25+Y25+AA25)*14,SUM(S25+U25+W25+Y25+AA25)*9)</f>
        <v>27</v>
      </c>
      <c r="AO25" s="111">
        <f>IF(AE25="Áno",SUM(AH25,AI25,AK25),SUM(AH25,AI25,AK25,AM25,AN25))</f>
        <v>45</v>
      </c>
      <c r="AP25" s="263" t="s">
        <v>94</v>
      </c>
      <c r="AQ25" s="264" t="s">
        <v>93</v>
      </c>
      <c r="AR25" s="32" t="s">
        <v>90</v>
      </c>
      <c r="AS25" s="33"/>
      <c r="AT25" s="114">
        <f>IF(K25=0,IF(AV25=1,27,27+(AV25-1)*26),IF(L25=1,AV25*20.8,IF(L25=2,AV25*26,IF(L25&gt;=3,AV25*13,AV25*13))))</f>
        <v>39</v>
      </c>
      <c r="AU25" s="114">
        <f>SUM((T25+V25+X25+Z25+AB25)*8)</f>
        <v>24</v>
      </c>
      <c r="AV25" s="115">
        <f>SUM(N25:R25)</f>
        <v>3</v>
      </c>
      <c r="AW25" s="114"/>
      <c r="AX25" s="114"/>
      <c r="AMK25" s="120"/>
    </row>
    <row r="26" spans="1:51 1025:1025">
      <c r="A26" s="54"/>
      <c r="B26" s="265"/>
      <c r="C26" s="14"/>
      <c r="D26" s="15"/>
      <c r="E26" s="16"/>
      <c r="F26" s="16"/>
      <c r="G26" s="16"/>
      <c r="H26" s="266"/>
      <c r="I26" s="16"/>
      <c r="J26" s="18"/>
      <c r="K26" s="267"/>
      <c r="L26" s="267"/>
      <c r="N26" s="19"/>
      <c r="O26" s="19"/>
      <c r="P26" s="19"/>
      <c r="Q26" s="19"/>
      <c r="R26" s="19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"/>
      <c r="AL26" s="20"/>
      <c r="AN26" s="3"/>
      <c r="AO26" s="84"/>
      <c r="AP26" s="14"/>
      <c r="AQ26" s="14"/>
      <c r="AR26" s="32"/>
      <c r="AS26" s="33"/>
      <c r="AT26" s="33"/>
      <c r="AU26" s="33"/>
      <c r="AV26" s="32"/>
    </row>
  </sheetData>
  <sheetProtection algorithmName="SHA-512" hashValue="26yFYfdl/pt5S91xgx9L2YwvB49nbSmvm0qFwSO2gv1XJO/s+6RmrM997Vu8AhIngYWtKvHKsRoUqpq+Bt1aVg==" saltValue="ZjZZLSj9Rg9pTxg3I9ytyQ==" spinCount="100000" sheet="1" objects="1" scenarios="1"/>
  <mergeCells count="38">
    <mergeCell ref="C14:U14"/>
    <mergeCell ref="AH3:AM3"/>
    <mergeCell ref="C18:U18"/>
    <mergeCell ref="C16:U16"/>
    <mergeCell ref="A5:A7"/>
    <mergeCell ref="B5:B7"/>
    <mergeCell ref="C5:C7"/>
    <mergeCell ref="D5:D7"/>
    <mergeCell ref="E5:G5"/>
    <mergeCell ref="AM15:AN15"/>
    <mergeCell ref="AH2:AM2"/>
    <mergeCell ref="AD5:AD7"/>
    <mergeCell ref="AE5:AO6"/>
    <mergeCell ref="H5:I5"/>
    <mergeCell ref="J5:J7"/>
    <mergeCell ref="K5:K7"/>
    <mergeCell ref="M5:M7"/>
    <mergeCell ref="S5:AC5"/>
    <mergeCell ref="AC6:AC7"/>
    <mergeCell ref="V6:W6"/>
    <mergeCell ref="X6:Y6"/>
    <mergeCell ref="H2:I2"/>
    <mergeCell ref="AQ5:AQ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T6:U6"/>
    <mergeCell ref="Z6:AA6"/>
    <mergeCell ref="L5:L7"/>
    <mergeCell ref="N5:R5"/>
    <mergeCell ref="AP5:AP7"/>
  </mergeCells>
  <dataValidations xWindow="1220" yWindow="653" count="15">
    <dataValidation type="whole" allowBlank="1" showInputMessage="1" showErrorMessage="1" errorTitle="Stravovanie" error="Zadajte 0 (nie) alebo 1 (áno)." promptTitle="Stravovanie" prompt="Zadajte 0 (nie) alebo 1 (áno)." sqref="S8:S12 S13:U13 V13:AC20 AC8:AC12 S19:U20 S15:U15 S17:U17 S21:S26 AC21:AC25" xr:uid="{00000000-0002-0000-0000-000000000000}">
      <formula1>0</formula1>
      <formula2>1</formula2>
    </dataValidation>
    <dataValidation type="whole" allowBlank="1" showInputMessage="1" showErrorMessage="1" errorTitle="Ubytovanie" error="Zadaj 0 (nie) alebo 1 (áno)." promptTitle="Ubytovanie" prompt="Zadaj 0 (nie) alebo 1 (áno)." sqref="N8:R13 N17:R17 N15:R15 N19:R26" xr:uid="{00000000-0002-0000-0000-000001000000}">
      <formula1>0</formula1>
      <formula2>1</formula2>
    </dataValidation>
    <dataValidation type="textLength" operator="lessThan" allowBlank="1" showErrorMessage="1" sqref="B8:C9 C18:C26 C11:C13 C15 B10:B26" xr:uid="{00000000-0002-0000-0000-000002000000}">
      <formula1>20</formula1>
      <formula2>0</formula2>
    </dataValidation>
    <dataValidation operator="lessThan" allowBlank="1" showErrorMessage="1" sqref="E8:I8 E9:G9 E10:I10 M10 E15:I15 H12:I13 E11:G13 E19:I26" xr:uid="{00000000-0002-0000-0000-000003000000}">
      <formula1>0</formula1>
      <formula2>0</formula2>
    </dataValidation>
    <dataValidation type="list" allowBlank="1" showErrorMessage="1" sqref="AD8:AD12 AD21:AD25" xr:uid="{00000000-0002-0000-0000-000004000000}">
      <formula1>"Súhlasim,Nesúhlasím"</formula1>
      <formula2>0</formula2>
    </dataValidation>
    <dataValidation allowBlank="1" showErrorMessage="1" sqref="AE26 AB8:AB12 AH26:AJ26 AA26 T8:T12 X8:X12 V8:V12 Z8:Z12 AC26 AL26 T21:T26 V21:V26 X21:X26 Z21:Z26 AB21:AB26" xr:uid="{00000000-0002-0000-0000-000006000000}">
      <formula1>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U8:U12 U21:U26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W8:W12 AA8:AA12 W21:W26" xr:uid="{00000000-0002-0000-0000-000008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Y8:Y12 Y21:Y26 AA21:AA25" xr:uid="{00000000-0002-0000-0000-000009000000}">
      <formula1>0</formula1>
      <formula2>1</formula2>
    </dataValidation>
    <dataValidation operator="lessThan" allowBlank="1" showInputMessage="1" showErrorMessage="1" promptTitle="Dátum narodenia" prompt="Zadaj dátum narodenia vo formáte DD/MM/RRRR" sqref="D9:D12" xr:uid="{00000000-0002-0000-0000-00000B000000}">
      <formula1>0</formula1>
      <formula2>0</formula2>
    </dataValidation>
    <dataValidation type="list" showErrorMessage="1" sqref="AE8:AE12 AG8:AG12 AG21:AG26 AE21:AE25" xr:uid="{00000000-0002-0000-0000-00000C000000}">
      <formula1>"Áno,Nie"</formula1>
      <formula2>0</formula2>
    </dataValidation>
    <dataValidation type="list" showErrorMessage="1" sqref="AF8:AF12 AF21:AF26" xr:uid="{00000000-0002-0000-0000-00000D000000}">
      <formula1>"VHT,LC"</formula1>
      <formula2>0</formula2>
    </dataValidation>
    <dataValidation type="list" allowBlank="1" showInputMessage="1" showErrorMessage="1" sqref="L26" xr:uid="{A58E2FD2-19C8-44F6-9E69-2FA0F91F2013}">
      <formula1>"0,1,2,3"</formula1>
    </dataValidation>
    <dataValidation type="custom" allowBlank="1" showInputMessage="1" showErrorMessage="1" errorTitle="Chýba údaj" error="Pre hodnotu 1/2/3 musí byť vyplnené Číslo preukazu KST, JAMES, ČHS" sqref="K8:K12 K21:K26" xr:uid="{4B8183AC-2731-471B-A12A-BC2587FD74A4}">
      <formula1>OR($L$8=0,$K$8&lt;&gt;"")</formula1>
    </dataValidation>
    <dataValidation type="list" allowBlank="1" showInputMessage="1" showErrorMessage="1" sqref="L8:L12 L21:L25" xr:uid="{32516B1C-2488-4824-8761-564D15DF9A68}">
      <formula1>"0,1,2,≥3"</formula1>
    </dataValidation>
  </dataValidations>
  <hyperlinks>
    <hyperlink ref="I23" r:id="rId1" xr:uid="{EE12C57F-D80C-4F64-8BE5-322E97B18714}"/>
    <hyperlink ref="I24" r:id="rId2" xr:uid="{D70861B3-093E-4E41-B9B2-0028522B7F40}"/>
    <hyperlink ref="I25" r:id="rId3" xr:uid="{5B5E25E9-A0A1-41BF-B664-68FBC46309D2}"/>
    <hyperlink ref="I22" r:id="rId4" xr:uid="{BBF31107-EAD7-4739-B3E7-7A74F9A0BEC1}"/>
    <hyperlink ref="I21" r:id="rId5" xr:uid="{44377CEB-755E-4C70-81A1-562AD2993B1C}"/>
  </hyperlinks>
  <pageMargins left="0.74791666666666701" right="0.74791666666666701" top="0.98402777777777795" bottom="0.98402777777777795" header="0.5" footer="0.5"/>
  <pageSetup paperSize="9" firstPageNumber="0" orientation="landscape" horizontalDpi="300" verticalDpi="300"/>
  <headerFooter>
    <oddHeader>&amp;CZELENÉ PLESO</oddHeader>
    <oddFooter>&amp;C&amp;D</oddFooter>
  </headerFooter>
  <ignoredErrors>
    <ignoredError sqref="AV8:AV12 AV21:A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9A8B-8C16-4258-B2C1-E1113B742CE7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Zoznam</vt:lpstr>
      <vt:lpstr>Hárok1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Kalenský</dc:creator>
  <dc:description/>
  <cp:lastModifiedBy>Peter Kalenský</cp:lastModifiedBy>
  <cp:revision>9</cp:revision>
  <dcterms:created xsi:type="dcterms:W3CDTF">2023-11-22T17:56:06Z</dcterms:created>
  <dcterms:modified xsi:type="dcterms:W3CDTF">2025-11-07T11:56:03Z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